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19200" windowHeight="10995" tabRatio="863" activeTab="1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9" i="62" l="1"/>
  <c r="C78" i="62" s="1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<sst xmlns="http://schemas.openxmlformats.org/spreadsheetml/2006/main" count="917" uniqueCount="655">
  <si>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</si>
  <si>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</si>
  <si>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</si>
  <si>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</si>
  <si>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</si>
  <si>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</si>
  <si>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</si>
  <si>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</si>
  <si>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</si>
  <si>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</si>
  <si>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</si>
  <si>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</si>
  <si>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</si>
  <si>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</si>
  <si>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</si>
  <si>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</si>
  <si>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</si>
  <si>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</si>
  <si>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</si>
  <si>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</si>
  <si>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</si>
  <si>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</si>
  <si>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</si>
  <si>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</si>
  <si>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</si>
  <si>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</si>
  <si>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</si>
  <si>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</si>
  <si>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</si>
  <si>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</si>
  <si>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</si>
  <si>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</si>
  <si>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</si>
  <si>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</si>
  <si>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</si>
  <si>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</si>
  <si>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</si>
  <si>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</si>
  <si>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</si>
  <si>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</si>
  <si>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</si>
  <si>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</si>
  <si>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</si>
  <si>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</si>
  <si>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</si>
  <si>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</si>
  <si>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</si>
  <si>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</si>
  <si>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</si>
  <si>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</si>
  <si>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</si>
  <si>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</si>
  <si>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</si>
  <si>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</si>
  <si>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</si>
  <si>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</si>
  <si>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</si>
  <si>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</si>
  <si>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</si>
  <si>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</si>
  <si>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</si>
  <si>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</si>
  <si>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</si>
  <si>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</si>
  <si>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</si>
  <si>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</si>
  <si>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</si>
  <si>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</si>
  <si>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</si>
  <si>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</si>
  <si>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</si>
  <si>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</si>
  <si>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</si>
  <si>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</si>
  <si>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</si>
  <si>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</si>
  <si>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</si>
  <si>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</si>
  <si>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</si>
  <si>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</si>
  <si>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</si>
  <si>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</si>
  <si>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</si>
  <si>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</si>
  <si>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</si>
  <si>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</si>
  <si>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</si>
  <si>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</si>
  <si>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</si>
  <si>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</si>
  <si>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</si>
  <si>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</si>
  <si>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</si>
  <si>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</si>
  <si>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</si>
  <si>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</si>
  <si>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</si>
  <si>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</si>
  <si>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</si>
  <si>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</si>
  <si>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</si>
  <si>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</si>
  <si>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</si>
  <si>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</si>
  <si>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</si>
  <si>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</si>
  <si>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</si>
  <si>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</si>
  <si>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</si>
  <si>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</si>
  <si>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</si>
  <si>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</si>
  <si>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</si>
  <si>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</si>
  <si>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</si>
  <si>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</si>
  <si>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</si>
  <si>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</si>
  <si>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</si>
  <si>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</si>
  <si>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</si>
  <si>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</si>
  <si>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</si>
  <si>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</si>
  <si>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</si>
  <si>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</si>
  <si>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</si>
  <si>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</si>
  <si>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</si>
  <si>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</si>
  <si>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</si>
  <si>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</si>
  <si>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</si>
  <si>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</si>
  <si>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</si>
  <si>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</si>
  <si>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</si>
  <si>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</si>
  <si>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</si>
  <si>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</si>
  <si>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</si>
  <si>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</si>
  <si>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</si>
  <si>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</si>
  <si>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</si>
  <si>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</si>
  <si>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</si>
  <si>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</si>
  <si>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</si>
  <si>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</si>
  <si>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</si>
  <si>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</si>
  <si>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</si>
  <si>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</si>
  <si>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</si>
  <si>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</si>
  <si>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</si>
  <si>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</si>
  <si>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</si>
  <si>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</si>
  <si>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</si>
  <si>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</si>
  <si>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</si>
  <si>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</si>
  <si>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</si>
  <si>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</si>
  <si>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</si>
  <si>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</si>
  <si>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</si>
  <si>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</si>
  <si>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</si>
  <si>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</si>
  <si>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</si>
  <si>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</si>
  <si>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</si>
  <si>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</si>
  <si>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</si>
  <si>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</si>
  <si>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</si>
  <si>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</si>
  <si>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</si>
  <si>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</si>
  <si>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</si>
  <si>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</si>
  <si>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</si>
  <si>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</si>
  <si>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</si>
  <si>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</si>
  <si>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</si>
  <si>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</si>
  <si>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</si>
  <si>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</si>
  <si>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</si>
  <si>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</si>
  <si>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</si>
  <si>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</si>
  <si>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</si>
  <si>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</si>
  <si>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</si>
  <si>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</si>
  <si>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</si>
  <si>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</si>
  <si>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</si>
  <si>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</si>
  <si>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</si>
  <si>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</si>
  <si>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</si>
  <si>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</si>
  <si>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</si>
  <si>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</si>
  <si>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</si>
  <si>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</si>
  <si>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</si>
  <si>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</si>
  <si>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</si>
  <si>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</si>
  <si>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</si>
  <si>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</si>
  <si>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</si>
  <si>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</si>
  <si>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</si>
  <si>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</si>
  <si>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</si>
  <si>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</si>
  <si>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</si>
  <si>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</si>
  <si>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</si>
  <si>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</si>
  <si>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</si>
  <si>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</si>
  <si>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</si>
  <si>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</si>
  <si>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</si>
  <si>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</si>
  <si>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</si>
  <si>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</si>
  <si>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</si>
  <si>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</si>
  <si>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</si>
  <si>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</si>
  <si>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</si>
  <si>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</si>
  <si>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</si>
  <si>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</si>
  <si>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</si>
  <si>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</si>
  <si>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</si>
  <si>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</si>
  <si>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</si>
  <si>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</si>
  <si>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</si>
  <si>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</si>
  <si>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</si>
  <si>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</si>
  <si>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</si>
  <si>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</si>
  <si>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</si>
  <si>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</si>
  <si>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</si>
  <si>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</si>
  <si>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</si>
  <si>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</si>
  <si>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</si>
  <si>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</si>
  <si>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</si>
  <si>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</si>
  <si>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</si>
  <si>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</si>
  <si>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</si>
  <si>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</si>
  <si>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</si>
  <si>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</si>
  <si>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</si>
  <si>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</si>
  <si>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</si>
  <si>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</si>
  <si>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</si>
  <si>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</si>
  <si>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</si>
  <si>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</si>
  <si>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</si>
  <si>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</si>
  <si>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</si>
  <si>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</si>
  <si>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</si>
  <si>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</si>
  <si>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</si>
  <si>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</si>
  <si>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</si>
  <si>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</si>
  <si>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</si>
  <si>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</si>
  <si>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</si>
  <si>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</si>
  <si>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</si>
  <si>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</si>
  <si>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</si>
  <si>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</si>
  <si>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</si>
  <si>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</si>
  <si>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</si>
  <si>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</si>
  <si>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</si>
  <si>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</si>
  <si>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</si>
  <si>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</si>
  <si>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</si>
  <si>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</si>
  <si>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</si>
  <si>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</si>
  <si>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</si>
  <si>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</si>
  <si>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</si>
  <si>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</si>
  <si>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</si>
  <si>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</si>
  <si>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</si>
  <si>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</si>
  <si>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</si>
  <si>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</si>
  <si>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</si>
  <si>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</si>
  <si>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</si>
  <si>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</si>
  <si>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</si>
  <si>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</si>
  <si>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</si>
  <si>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</si>
  <si>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</si>
  <si>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</si>
  <si>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</si>
  <si>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</si>
  <si>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</si>
  <si>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</si>
  <si>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</si>
  <si>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</si>
  <si>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</si>
  <si>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</si>
  <si>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</si>
  <si>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</si>
  <si>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</si>
  <si>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</si>
  <si>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</si>
  <si>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</si>
  <si>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</si>
  <si>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</si>
  <si>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</si>
  <si>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</si>
  <si>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</si>
  <si>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</si>
  <si>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</si>
  <si>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</si>
  <si>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</si>
  <si>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</si>
  <si>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</si>
  <si>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</si>
  <si>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</si>
  <si>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</si>
  <si>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</si>
  <si>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</si>
  <si>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</si>
  <si>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</si>
  <si>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</si>
  <si>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</si>
  <si>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</si>
  <si>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</si>
  <si>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</si>
  <si>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</si>
  <si>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</si>
  <si>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</si>
  <si>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</si>
  <si>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</si>
  <si>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</si>
  <si>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</si>
  <si>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</si>
  <si>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</si>
  <si>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</si>
  <si>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</si>
  <si>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</si>
  <si>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</si>
  <si>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</si>
  <si>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</si>
  <si>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</si>
  <si>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</si>
  <si>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</si>
  <si>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</si>
  <si>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</si>
  <si>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</si>
  <si>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</si>
  <si>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</si>
  <si>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</si>
  <si>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</si>
  <si>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</si>
  <si>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</si>
  <si>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</si>
  <si>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</si>
  <si>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</si>
  <si>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</si>
  <si>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</si>
  <si>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</si>
  <si>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</si>
  <si>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</si>
  <si>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</si>
  <si>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</si>
  <si>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</si>
  <si>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</si>
  <si>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</si>
  <si>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</si>
  <si>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</si>
  <si>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</si>
  <si>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</si>
  <si>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</si>
  <si>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</si>
  <si>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</si>
  <si>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</si>
  <si>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</si>
  <si>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</si>
  <si>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</si>
  <si>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</si>
  <si>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</si>
  <si>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</si>
  <si>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</si>
  <si>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</si>
  <si>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</si>
  <si>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</si>
  <si>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</si>
  <si>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</si>
  <si>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</si>
  <si>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</si>
  <si>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</si>
  <si>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</si>
  <si>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</si>
  <si>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</si>
  <si>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</si>
  <si>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</si>
  <si>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</si>
  <si>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</si>
  <si>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</si>
  <si>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</si>
  <si>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</si>
  <si>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</si>
  <si>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</si>
  <si>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</si>
  <si>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</si>
  <si>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</si>
  <si>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</si>
  <si>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</si>
  <si>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</si>
  <si>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</si>
  <si>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</si>
  <si>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</si>
  <si>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</si>
  <si>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</si>
  <si>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</si>
  <si>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</si>
  <si>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</si>
  <si>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</si>
  <si>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</si>
  <si>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</si>
  <si>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</si>
  <si>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</si>
  <si>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</si>
  <si>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</si>
  <si>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</si>
  <si>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</si>
  <si>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</si>
  <si>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</si>
  <si>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</si>
  <si>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</si>
  <si>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</si>
  <si>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</si>
  <si>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</si>
  <si>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</si>
  <si>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</si>
  <si>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</si>
  <si>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</si>
  <si>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</si>
  <si>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</si>
  <si>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</si>
  <si>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</si>
  <si>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</si>
  <si>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</si>
  <si>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</si>
  <si>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</si>
  <si>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</si>
  <si>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</si>
  <si>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</si>
  <si>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</si>
  <si>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</si>
  <si>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</si>
  <si>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</si>
  <si>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</si>
  <si>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</si>
  <si>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</si>
  <si>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</si>
  <si>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</si>
  <si>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</si>
  <si>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</si>
  <si>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</si>
  <si>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</si>
  <si>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</si>
  <si>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</si>
  <si>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</si>
  <si>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</si>
  <si>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</si>
  <si>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</si>
  <si>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</si>
  <si>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</si>
  <si>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</si>
  <si>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</si>
  <si>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</si>
  <si>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</si>
  <si>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</si>
  <si>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</si>
  <si>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</si>
  <si>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</si>
  <si>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</si>
  <si>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</si>
  <si>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</si>
  <si>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</si>
  <si>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</si>
  <si>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</si>
  <si>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</si>
  <si>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</si>
  <si>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</si>
  <si>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</si>
  <si>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</si>
  <si>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</si>
  <si>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</si>
  <si>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</si>
  <si>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</si>
  <si>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</si>
  <si>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</si>
  <si>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</si>
  <si>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</si>
  <si>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</si>
  <si>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</si>
  <si>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</si>
  <si>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</si>
  <si>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</si>
  <si>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</si>
  <si>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</si>
  <si>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</si>
  <si>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</si>
  <si>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</si>
  <si>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</si>
  <si>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</si>
  <si>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</si>
  <si>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</si>
  <si>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</si>
  <si>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</si>
  <si>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</si>
  <si>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</si>
  <si>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</si>
  <si>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</si>
  <si>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</si>
  <si>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</si>
  <si>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</si>
  <si>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</si>
  <si>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</si>
  <si>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</si>
  <si>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</si>
  <si>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</si>
  <si>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</si>
  <si>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</si>
  <si>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</si>
  <si>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</si>
  <si>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</si>
  <si>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</si>
  <si>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</si>
  <si>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</si>
  <si>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</si>
  <si>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</si>
  <si>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</si>
  <si>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</si>
  <si>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</si>
  <si>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</si>
  <si>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</si>
  <si>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</si>
  <si>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</si>
  <si>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</si>
  <si>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</si>
  <si>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</si>
  <si>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</si>
  <si>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</si>
  <si>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</si>
  <si>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</si>
  <si>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</si>
  <si>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</si>
  <si>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</si>
  <si>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</si>
  <si>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</si>
  <si>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</si>
  <si>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</si>
  <si>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</si>
  <si>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</si>
  <si>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</si>
  <si>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</si>
  <si>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</si>
  <si>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</si>
  <si>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</si>
  <si>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</si>
  <si>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</si>
  <si>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</si>
  <si>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</si>
  <si>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</si>
  <si>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</si>
  <si>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</si>
  <si>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</si>
  <si>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</si>
  <si>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</si>
  <si>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</si>
  <si>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</si>
  <si>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</si>
  <si>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</si>
  <si>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</si>
  <si>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</si>
  <si>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</si>
  <si>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</si>
  <si>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</si>
  <si>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</si>
  <si>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</si>
  <si>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</si>
  <si>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</si>
  <si>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</si>
  <si>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</si>
  <si>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</si>
  <si>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</si>
  <si>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</si>
  <si>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</si>
  <si>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</si>
  <si>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</si>
  <si>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</si>
  <si>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</si>
  <si>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</si>
  <si>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</si>
  <si>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</si>
  <si>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</si>
  <si>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</si>
  <si>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</si>
  <si>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</si>
  <si>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</si>
  <si>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</si>
  <si>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</si>
  <si>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</si>
  <si>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</si>
  <si>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</si>
  <si>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</si>
  <si>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</si>
  <si>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</si>
  <si>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</si>
  <si>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</si>
  <si>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</si>
  <si>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Correspondiente del 1 de Enero al AL 30 DE SEPTIEMBRE DEL 2019</t>
  </si>
  <si>
    <t>MUNICIPIO OCAMPO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</si>
</sst>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244</v>
      </c>
      <c r="B1" s="165"/>
      <c r="C1" s="72"/>
      <c r="D1" s="69" t="s">
        <v>245</v>
      </c>
      <c r="E1" s="70">
        <v>2019</v>
      </c>
    </row>
    <row r="2" spans="1:5" ht="18.95" customHeight="1" x14ac:dyDescent="0.2">
      <c r="A2" s="166" t="s">
        <v>558</v>
      </c>
      <c r="B2" s="166"/>
      <c r="C2" s="91"/>
      <c r="D2" s="69" t="s">
        <v>247</v>
      </c>
      <c r="E2" s="72" t="s">
        <v>248</v>
      </c>
    </row>
    <row r="3" spans="1:5" ht="18.95" customHeight="1" x14ac:dyDescent="0.2">
      <c r="A3" s="167" t="s">
        <v>653</v>
      </c>
      <c r="B3" s="167"/>
      <c r="C3" s="72"/>
      <c r="D3" s="69" t="s">
        <v>249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647</v>
      </c>
      <c r="B23" s="163" t="s">
        <v>362</v>
      </c>
    </row>
    <row r="24" spans="1:2" x14ac:dyDescent="0.2">
      <c r="A24" s="162" t="s">
        <v>648</v>
      </c>
      <c r="B24" s="163" t="s">
        <v>649</v>
      </c>
    </row>
    <row r="25" spans="1:2" s="161" customFormat="1" x14ac:dyDescent="0.2">
      <c r="A25" s="162" t="s">
        <v>650</v>
      </c>
      <c r="B25" s="163" t="s">
        <v>645</v>
      </c>
    </row>
    <row r="26" spans="1:2" x14ac:dyDescent="0.2">
      <c r="A26" s="162" t="s">
        <v>651</v>
      </c>
      <c r="B26" s="163" t="s">
        <v>416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654</v>
      </c>
      <c r="B1" s="172"/>
      <c r="C1" s="173"/>
    </row>
    <row r="2" spans="1:3" s="92" customFormat="1" ht="18" customHeight="1" x14ac:dyDescent="0.25">
      <c r="A2" s="174" t="s">
        <v>555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551</v>
      </c>
      <c r="B4" s="178"/>
      <c r="C4" s="179"/>
    </row>
    <row r="5" spans="1:3" s="93" customFormat="1" x14ac:dyDescent="0.2">
      <c r="A5" s="113" t="s">
        <v>591</v>
      </c>
      <c r="B5" s="113"/>
      <c r="C5" s="114">
        <v>110702034.47</v>
      </c>
    </row>
    <row r="6" spans="1:3" x14ac:dyDescent="0.2">
      <c r="A6" s="115"/>
      <c r="B6" s="116"/>
      <c r="C6" s="117"/>
    </row>
    <row r="7" spans="1:3" x14ac:dyDescent="0.2">
      <c r="A7" s="126" t="s">
        <v>592</v>
      </c>
      <c r="B7" s="126"/>
      <c r="C7" s="118">
        <f>SUM(C8:C13)</f>
        <v>0</v>
      </c>
    </row>
    <row r="8" spans="1:3" x14ac:dyDescent="0.2">
      <c r="A8" s="135" t="s">
        <v>593</v>
      </c>
      <c r="B8" s="134" t="s">
        <v>400</v>
      </c>
      <c r="C8" s="119">
        <v>0</v>
      </c>
    </row>
    <row r="9" spans="1:3" x14ac:dyDescent="0.2">
      <c r="A9" s="120" t="s">
        <v>594</v>
      </c>
      <c r="B9" s="121" t="s">
        <v>603</v>
      </c>
      <c r="C9" s="119">
        <v>0</v>
      </c>
    </row>
    <row r="10" spans="1:3" x14ac:dyDescent="0.2">
      <c r="A10" s="120" t="s">
        <v>595</v>
      </c>
      <c r="B10" s="121" t="s">
        <v>408</v>
      </c>
      <c r="C10" s="119">
        <v>0</v>
      </c>
    </row>
    <row r="11" spans="1:3" x14ac:dyDescent="0.2">
      <c r="A11" s="120" t="s">
        <v>596</v>
      </c>
      <c r="B11" s="121" t="s">
        <v>409</v>
      </c>
      <c r="C11" s="119">
        <v>0</v>
      </c>
    </row>
    <row r="12" spans="1:3" x14ac:dyDescent="0.2">
      <c r="A12" s="120" t="s">
        <v>597</v>
      </c>
      <c r="B12" s="121" t="s">
        <v>410</v>
      </c>
      <c r="C12" s="119">
        <v>0</v>
      </c>
    </row>
    <row r="13" spans="1:3" x14ac:dyDescent="0.2">
      <c r="A13" s="122" t="s">
        <v>598</v>
      </c>
      <c r="B13" s="123" t="s">
        <v>599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602</v>
      </c>
      <c r="C16" s="119">
        <v>0</v>
      </c>
    </row>
    <row r="17" spans="1:3" x14ac:dyDescent="0.2">
      <c r="A17" s="128">
        <v>3.2</v>
      </c>
      <c r="B17" s="121" t="s">
        <v>600</v>
      </c>
      <c r="C17" s="119">
        <v>0</v>
      </c>
    </row>
    <row r="18" spans="1:3" x14ac:dyDescent="0.2">
      <c r="A18" s="128">
        <v>3.3</v>
      </c>
      <c r="B18" s="123" t="s">
        <v>601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110702034.47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654</v>
      </c>
      <c r="B1" s="181"/>
      <c r="C1" s="182"/>
    </row>
    <row r="2" spans="1:3" s="96" customFormat="1" ht="18.95" customHeight="1" x14ac:dyDescent="0.25">
      <c r="A2" s="183" t="s">
        <v>556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551</v>
      </c>
      <c r="B4" s="178"/>
      <c r="C4" s="179"/>
    </row>
    <row r="5" spans="1:3" x14ac:dyDescent="0.2">
      <c r="A5" s="144" t="s">
        <v>604</v>
      </c>
      <c r="B5" s="113"/>
      <c r="C5" s="137">
        <v>70724039.590000004</v>
      </c>
    </row>
    <row r="6" spans="1:3" x14ac:dyDescent="0.2">
      <c r="A6" s="138"/>
      <c r="B6" s="116"/>
      <c r="C6" s="139"/>
    </row>
    <row r="7" spans="1:3" x14ac:dyDescent="0.2">
      <c r="A7" s="126" t="s">
        <v>605</v>
      </c>
      <c r="B7" s="140"/>
      <c r="C7" s="118">
        <f>SUM(C8:C28)</f>
        <v>3077668.1900000004</v>
      </c>
    </row>
    <row r="8" spans="1:3" x14ac:dyDescent="0.2">
      <c r="A8" s="145">
        <v>2.1</v>
      </c>
      <c r="B8" s="146" t="s">
        <v>428</v>
      </c>
      <c r="C8" s="147">
        <v>0</v>
      </c>
    </row>
    <row r="9" spans="1:3" x14ac:dyDescent="0.2">
      <c r="A9" s="145">
        <v>2.2000000000000002</v>
      </c>
      <c r="B9" s="146" t="s">
        <v>425</v>
      </c>
      <c r="C9" s="147">
        <v>0</v>
      </c>
    </row>
    <row r="10" spans="1:3" x14ac:dyDescent="0.2">
      <c r="A10" s="154">
        <v>2.2999999999999998</v>
      </c>
      <c r="B10" s="136" t="s">
        <v>294</v>
      </c>
      <c r="C10" s="147">
        <v>88440</v>
      </c>
    </row>
    <row r="11" spans="1:3" x14ac:dyDescent="0.2">
      <c r="A11" s="154">
        <v>2.4</v>
      </c>
      <c r="B11" s="136" t="s">
        <v>295</v>
      </c>
      <c r="C11" s="147">
        <v>68543.009999999995</v>
      </c>
    </row>
    <row r="12" spans="1:3" x14ac:dyDescent="0.2">
      <c r="A12" s="154">
        <v>2.5</v>
      </c>
      <c r="B12" s="136" t="s">
        <v>296</v>
      </c>
      <c r="C12" s="147">
        <v>0</v>
      </c>
    </row>
    <row r="13" spans="1:3" x14ac:dyDescent="0.2">
      <c r="A13" s="154">
        <v>2.6</v>
      </c>
      <c r="B13" s="136" t="s">
        <v>297</v>
      </c>
      <c r="C13" s="147">
        <v>0</v>
      </c>
    </row>
    <row r="14" spans="1:3" x14ac:dyDescent="0.2">
      <c r="A14" s="154">
        <v>2.7</v>
      </c>
      <c r="B14" s="136" t="s">
        <v>298</v>
      </c>
      <c r="C14" s="147">
        <v>0</v>
      </c>
    </row>
    <row r="15" spans="1:3" x14ac:dyDescent="0.2">
      <c r="A15" s="154">
        <v>2.8</v>
      </c>
      <c r="B15" s="136" t="s">
        <v>299</v>
      </c>
      <c r="C15" s="147">
        <v>43680</v>
      </c>
    </row>
    <row r="16" spans="1:3" x14ac:dyDescent="0.2">
      <c r="A16" s="154">
        <v>2.9</v>
      </c>
      <c r="B16" s="136" t="s">
        <v>301</v>
      </c>
      <c r="C16" s="147">
        <v>0</v>
      </c>
    </row>
    <row r="17" spans="1:3" x14ac:dyDescent="0.2">
      <c r="A17" s="154" t="s">
        <v>606</v>
      </c>
      <c r="B17" s="136" t="s">
        <v>607</v>
      </c>
      <c r="C17" s="147">
        <v>2877005.18</v>
      </c>
    </row>
    <row r="18" spans="1:3" x14ac:dyDescent="0.2">
      <c r="A18" s="154" t="s">
        <v>636</v>
      </c>
      <c r="B18" s="136" t="s">
        <v>303</v>
      </c>
      <c r="C18" s="147">
        <v>0</v>
      </c>
    </row>
    <row r="19" spans="1:3" x14ac:dyDescent="0.2">
      <c r="A19" s="154" t="s">
        <v>637</v>
      </c>
      <c r="B19" s="136" t="s">
        <v>608</v>
      </c>
      <c r="C19" s="147">
        <v>0</v>
      </c>
    </row>
    <row r="20" spans="1:3" x14ac:dyDescent="0.2">
      <c r="A20" s="154" t="s">
        <v>638</v>
      </c>
      <c r="B20" s="136" t="s">
        <v>609</v>
      </c>
      <c r="C20" s="147">
        <v>0</v>
      </c>
    </row>
    <row r="21" spans="1:3" x14ac:dyDescent="0.2">
      <c r="A21" s="154" t="s">
        <v>639</v>
      </c>
      <c r="B21" s="136" t="s">
        <v>610</v>
      </c>
      <c r="C21" s="147">
        <v>0</v>
      </c>
    </row>
    <row r="22" spans="1:3" ht="15" x14ac:dyDescent="0.25">
      <c r="A22" s="155" t="s">
        <v>611</v>
      </c>
      <c r="B22" s="136" t="s">
        <v>612</v>
      </c>
      <c r="C22" s="147">
        <v>0</v>
      </c>
    </row>
    <row r="23" spans="1:3" x14ac:dyDescent="0.2">
      <c r="A23" s="154" t="s">
        <v>613</v>
      </c>
      <c r="B23" s="136" t="s">
        <v>614</v>
      </c>
      <c r="C23" s="147">
        <v>0</v>
      </c>
    </row>
    <row r="24" spans="1:3" x14ac:dyDescent="0.2">
      <c r="A24" s="154" t="s">
        <v>615</v>
      </c>
      <c r="B24" s="136" t="s">
        <v>616</v>
      </c>
      <c r="C24" s="147">
        <v>0</v>
      </c>
    </row>
    <row r="25" spans="1:3" x14ac:dyDescent="0.2">
      <c r="A25" s="154" t="s">
        <v>617</v>
      </c>
      <c r="B25" s="136" t="s">
        <v>618</v>
      </c>
      <c r="C25" s="147">
        <v>0</v>
      </c>
    </row>
    <row r="26" spans="1:3" x14ac:dyDescent="0.2">
      <c r="A26" s="154" t="s">
        <v>619</v>
      </c>
      <c r="B26" s="136" t="s">
        <v>620</v>
      </c>
      <c r="C26" s="147">
        <v>0</v>
      </c>
    </row>
    <row r="27" spans="1:3" x14ac:dyDescent="0.2">
      <c r="A27" s="154" t="s">
        <v>621</v>
      </c>
      <c r="B27" s="136" t="s">
        <v>622</v>
      </c>
      <c r="C27" s="147">
        <v>0</v>
      </c>
    </row>
    <row r="28" spans="1:3" x14ac:dyDescent="0.2">
      <c r="A28" s="154" t="s">
        <v>623</v>
      </c>
      <c r="B28" s="146" t="s">
        <v>624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625</v>
      </c>
      <c r="B30" s="151"/>
      <c r="C30" s="152">
        <f>SUM(C31:C37)</f>
        <v>0</v>
      </c>
    </row>
    <row r="31" spans="1:3" x14ac:dyDescent="0.2">
      <c r="A31" s="154" t="s">
        <v>626</v>
      </c>
      <c r="B31" s="136" t="s">
        <v>497</v>
      </c>
      <c r="C31" s="147">
        <v>0</v>
      </c>
    </row>
    <row r="32" spans="1:3" x14ac:dyDescent="0.2">
      <c r="A32" s="154" t="s">
        <v>627</v>
      </c>
      <c r="B32" s="136" t="s">
        <v>123</v>
      </c>
      <c r="C32" s="147">
        <v>0</v>
      </c>
    </row>
    <row r="33" spans="1:3" x14ac:dyDescent="0.2">
      <c r="A33" s="154" t="s">
        <v>628</v>
      </c>
      <c r="B33" s="136" t="s">
        <v>507</v>
      </c>
      <c r="C33" s="147">
        <v>0</v>
      </c>
    </row>
    <row r="34" spans="1:3" x14ac:dyDescent="0.2">
      <c r="A34" s="154" t="s">
        <v>629</v>
      </c>
      <c r="B34" s="136" t="s">
        <v>630</v>
      </c>
      <c r="C34" s="147">
        <v>0</v>
      </c>
    </row>
    <row r="35" spans="1:3" x14ac:dyDescent="0.2">
      <c r="A35" s="154" t="s">
        <v>631</v>
      </c>
      <c r="B35" s="136" t="s">
        <v>632</v>
      </c>
      <c r="C35" s="147">
        <v>0</v>
      </c>
    </row>
    <row r="36" spans="1:3" x14ac:dyDescent="0.2">
      <c r="A36" s="154" t="s">
        <v>633</v>
      </c>
      <c r="B36" s="136" t="s">
        <v>515</v>
      </c>
      <c r="C36" s="147">
        <v>0</v>
      </c>
    </row>
    <row r="37" spans="1:3" x14ac:dyDescent="0.2">
      <c r="A37" s="154" t="s">
        <v>634</v>
      </c>
      <c r="B37" s="146" t="s">
        <v>635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67646371.400000006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654</v>
      </c>
      <c r="B1" s="186"/>
      <c r="C1" s="186"/>
      <c r="D1" s="186"/>
      <c r="E1" s="186"/>
      <c r="F1" s="186"/>
      <c r="G1" s="82" t="s">
        <v>245</v>
      </c>
      <c r="H1" s="83">
        <f>'Notas a los Edos Financieros'!E1</f>
        <v>2019</v>
      </c>
    </row>
    <row r="2" spans="1:10" ht="18.95" customHeight="1" x14ac:dyDescent="0.2">
      <c r="A2" s="170" t="s">
        <v>557</v>
      </c>
      <c r="B2" s="186"/>
      <c r="C2" s="186"/>
      <c r="D2" s="186"/>
      <c r="E2" s="186"/>
      <c r="F2" s="186"/>
      <c r="G2" s="82" t="s">
        <v>247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249</v>
      </c>
      <c r="H3" s="83">
        <f>'Notas a los Edos Financieros'!E3</f>
        <v>1</v>
      </c>
    </row>
    <row r="4" spans="1:10" x14ac:dyDescent="0.2">
      <c r="A4" s="85" t="s">
        <v>250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552</v>
      </c>
      <c r="C7" s="87" t="s">
        <v>226</v>
      </c>
      <c r="D7" s="87" t="s">
        <v>553</v>
      </c>
      <c r="E7" s="87" t="s">
        <v>554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642</v>
      </c>
    </row>
    <row r="19" spans="1:8" s="11" customFormat="1" ht="12.95" customHeight="1" x14ac:dyDescent="0.2">
      <c r="A19" s="159" t="s">
        <v>640</v>
      </c>
    </row>
    <row r="20" spans="1:8" s="11" customFormat="1" ht="12.95" customHeight="1" x14ac:dyDescent="0.2">
      <c r="A20" s="159" t="s">
        <v>641</v>
      </c>
    </row>
    <row r="21" spans="1:8" s="11" customFormat="1" x14ac:dyDescent="0.2">
      <c r="A21" s="13"/>
    </row>
    <row r="22" spans="1:8" s="11" customFormat="1" x14ac:dyDescent="0.2">
      <c r="A22" s="13" t="s">
        <v>586</v>
      </c>
      <c r="B22" s="13"/>
      <c r="C22" s="13"/>
      <c r="D22" s="13"/>
    </row>
    <row r="23" spans="1:8" s="11" customFormat="1" x14ac:dyDescent="0.2">
      <c r="A23" s="13" t="s">
        <v>587</v>
      </c>
      <c r="B23" s="13"/>
      <c r="C23" s="13"/>
      <c r="D23" s="13"/>
    </row>
    <row r="24" spans="1:8" s="11" customFormat="1" x14ac:dyDescent="0.2">
      <c r="A24" s="13" t="s">
        <v>588</v>
      </c>
      <c r="B24" s="13"/>
      <c r="C24" s="13"/>
      <c r="D24" s="13"/>
    </row>
    <row r="25" spans="1:8" s="11" customFormat="1" x14ac:dyDescent="0.2">
      <c r="A25" s="13" t="s">
        <v>589</v>
      </c>
      <c r="B25" s="13"/>
      <c r="C25" s="13"/>
      <c r="D25" s="13"/>
    </row>
    <row r="26" spans="1:8" s="11" customFormat="1" x14ac:dyDescent="0.2">
      <c r="A26" s="13" t="s">
        <v>590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70"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654</v>
      </c>
      <c r="B1" s="169"/>
      <c r="C1" s="169"/>
      <c r="D1" s="169"/>
      <c r="E1" s="169"/>
      <c r="F1" s="169"/>
      <c r="G1" s="69" t="s">
        <v>245</v>
      </c>
      <c r="H1" s="80">
        <v>2019</v>
      </c>
    </row>
    <row r="2" spans="1:8" s="71" customFormat="1" ht="18.95" customHeight="1" x14ac:dyDescent="0.25">
      <c r="A2" s="168" t="s">
        <v>246</v>
      </c>
      <c r="B2" s="169"/>
      <c r="C2" s="169"/>
      <c r="D2" s="169"/>
      <c r="E2" s="169"/>
      <c r="F2" s="169"/>
      <c r="G2" s="69" t="s">
        <v>247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249</v>
      </c>
      <c r="H3" s="80">
        <f>'Notas a los Edos Financieros'!E3</f>
        <v>1</v>
      </c>
    </row>
    <row r="4" spans="1:8" x14ac:dyDescent="0.2">
      <c r="A4" s="73" t="s">
        <v>250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251</v>
      </c>
      <c r="C8" s="79">
        <v>0</v>
      </c>
    </row>
    <row r="9" spans="1:8" x14ac:dyDescent="0.2">
      <c r="A9" s="77">
        <v>1115</v>
      </c>
      <c r="B9" s="75" t="s">
        <v>252</v>
      </c>
      <c r="C9" s="79">
        <v>1867730.6</v>
      </c>
    </row>
    <row r="10" spans="1:8" x14ac:dyDescent="0.2">
      <c r="A10" s="77">
        <v>1121</v>
      </c>
      <c r="B10" s="75" t="s">
        <v>253</v>
      </c>
      <c r="C10" s="79">
        <v>0</v>
      </c>
    </row>
    <row r="11" spans="1:8" x14ac:dyDescent="0.2">
      <c r="A11" s="77">
        <v>1211</v>
      </c>
      <c r="B11" s="75" t="s">
        <v>254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255</v>
      </c>
      <c r="C15" s="79">
        <v>43391.11</v>
      </c>
      <c r="D15" s="79">
        <v>52433.29</v>
      </c>
      <c r="E15" s="79">
        <v>54411.7</v>
      </c>
      <c r="F15" s="79">
        <v>53777.13</v>
      </c>
      <c r="G15" s="79">
        <v>-105.61</v>
      </c>
    </row>
    <row r="16" spans="1:8" x14ac:dyDescent="0.2">
      <c r="A16" s="77">
        <v>1124</v>
      </c>
      <c r="B16" s="75" t="s">
        <v>256</v>
      </c>
      <c r="C16" s="79">
        <v>75575.759999999995</v>
      </c>
      <c r="D16" s="79">
        <v>75575.759999999995</v>
      </c>
      <c r="E16" s="79">
        <v>75575.759999999995</v>
      </c>
      <c r="F16" s="79">
        <v>75575.759999999995</v>
      </c>
      <c r="G16" s="79">
        <v>75575.759999999995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257</v>
      </c>
      <c r="E19" s="76" t="s">
        <v>258</v>
      </c>
      <c r="F19" s="76" t="s">
        <v>259</v>
      </c>
      <c r="G19" s="76" t="s">
        <v>260</v>
      </c>
      <c r="H19" s="76" t="s">
        <v>261</v>
      </c>
    </row>
    <row r="20" spans="1:8" x14ac:dyDescent="0.2">
      <c r="A20" s="77">
        <v>1123</v>
      </c>
      <c r="B20" s="75" t="s">
        <v>262</v>
      </c>
      <c r="C20" s="79">
        <v>1433172.35</v>
      </c>
      <c r="D20" s="79">
        <v>1433172.35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263</v>
      </c>
      <c r="C21" s="79">
        <v>20500</v>
      </c>
      <c r="D21" s="79">
        <v>20500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264</v>
      </c>
      <c r="C22" s="79">
        <v>162015.12</v>
      </c>
      <c r="D22" s="79">
        <v>162015.12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265</v>
      </c>
      <c r="C23" s="79">
        <v>3500</v>
      </c>
      <c r="D23" s="79">
        <v>3500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266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267</v>
      </c>
      <c r="C25" s="79">
        <v>5205330.7</v>
      </c>
      <c r="D25" s="79">
        <v>5205330.7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268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269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270</v>
      </c>
      <c r="G29" s="76" t="s">
        <v>205</v>
      </c>
      <c r="H29" s="76"/>
    </row>
    <row r="30" spans="1:8" x14ac:dyDescent="0.2">
      <c r="A30" s="77">
        <v>1140</v>
      </c>
      <c r="B30" s="75" t="s">
        <v>271</v>
      </c>
      <c r="C30" s="79">
        <f>SUM(C31:C35)</f>
        <v>0</v>
      </c>
    </row>
    <row r="31" spans="1:8" x14ac:dyDescent="0.2">
      <c r="A31" s="77">
        <v>1141</v>
      </c>
      <c r="B31" s="75" t="s">
        <v>272</v>
      </c>
      <c r="C31" s="79">
        <v>0</v>
      </c>
    </row>
    <row r="32" spans="1:8" x14ac:dyDescent="0.2">
      <c r="A32" s="77">
        <v>1142</v>
      </c>
      <c r="B32" s="75" t="s">
        <v>273</v>
      </c>
      <c r="C32" s="79">
        <v>0</v>
      </c>
    </row>
    <row r="33" spans="1:8" x14ac:dyDescent="0.2">
      <c r="A33" s="77">
        <v>1143</v>
      </c>
      <c r="B33" s="75" t="s">
        <v>274</v>
      </c>
      <c r="C33" s="79">
        <v>0</v>
      </c>
    </row>
    <row r="34" spans="1:8" x14ac:dyDescent="0.2">
      <c r="A34" s="77">
        <v>1144</v>
      </c>
      <c r="B34" s="75" t="s">
        <v>275</v>
      </c>
      <c r="C34" s="79">
        <v>0</v>
      </c>
    </row>
    <row r="35" spans="1:8" x14ac:dyDescent="0.2">
      <c r="A35" s="77">
        <v>1145</v>
      </c>
      <c r="B35" s="75" t="s">
        <v>276</v>
      </c>
      <c r="C35" s="79">
        <v>0</v>
      </c>
    </row>
    <row r="37" spans="1:8" x14ac:dyDescent="0.2">
      <c r="A37" s="74" t="s">
        <v>277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278</v>
      </c>
      <c r="G38" s="76"/>
      <c r="H38" s="76"/>
    </row>
    <row r="39" spans="1:8" x14ac:dyDescent="0.2">
      <c r="A39" s="77">
        <v>1150</v>
      </c>
      <c r="B39" s="75" t="s">
        <v>279</v>
      </c>
      <c r="C39" s="79">
        <f>C40</f>
        <v>0</v>
      </c>
    </row>
    <row r="40" spans="1:8" x14ac:dyDescent="0.2">
      <c r="A40" s="77">
        <v>1151</v>
      </c>
      <c r="B40" s="75" t="s">
        <v>280</v>
      </c>
      <c r="C40" s="79">
        <v>0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261</v>
      </c>
      <c r="F43" s="76"/>
      <c r="G43" s="76"/>
      <c r="H43" s="76"/>
    </row>
    <row r="44" spans="1:8" x14ac:dyDescent="0.2">
      <c r="A44" s="77">
        <v>1213</v>
      </c>
      <c r="B44" s="75" t="s">
        <v>281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282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283</v>
      </c>
      <c r="H51" s="76" t="s">
        <v>210</v>
      </c>
      <c r="I51" s="76" t="s">
        <v>284</v>
      </c>
    </row>
    <row r="52" spans="1:9" x14ac:dyDescent="0.2">
      <c r="A52" s="77">
        <v>1230</v>
      </c>
      <c r="B52" s="75" t="s">
        <v>285</v>
      </c>
      <c r="C52" s="79">
        <f>SUM(C53:C59)</f>
        <v>127929300.48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286</v>
      </c>
      <c r="C53" s="79">
        <v>1282000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287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288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289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290</v>
      </c>
      <c r="C57" s="79">
        <v>122859523.95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291</v>
      </c>
      <c r="C58" s="79">
        <v>3787776.53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292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293</v>
      </c>
      <c r="C60" s="79">
        <f>SUM(C61:C68)</f>
        <v>28331082.399999999</v>
      </c>
      <c r="D60" s="79">
        <f t="shared" ref="D60:E60" si="0">SUM(D61:D68)</f>
        <v>0</v>
      </c>
      <c r="E60" s="79">
        <f t="shared" si="0"/>
        <v>-3833991.63</v>
      </c>
    </row>
    <row r="61" spans="1:9" x14ac:dyDescent="0.2">
      <c r="A61" s="77">
        <v>1241</v>
      </c>
      <c r="B61" s="75" t="s">
        <v>294</v>
      </c>
      <c r="C61" s="79">
        <v>5096405.8899999997</v>
      </c>
      <c r="D61" s="79">
        <v>0</v>
      </c>
      <c r="E61" s="79">
        <v>-1401933.47</v>
      </c>
    </row>
    <row r="62" spans="1:9" x14ac:dyDescent="0.2">
      <c r="A62" s="77">
        <v>1242</v>
      </c>
      <c r="B62" s="75" t="s">
        <v>295</v>
      </c>
      <c r="C62" s="79">
        <v>668271.57999999996</v>
      </c>
      <c r="D62" s="79">
        <v>0</v>
      </c>
      <c r="E62" s="79">
        <v>-157759.29999999999</v>
      </c>
    </row>
    <row r="63" spans="1:9" x14ac:dyDescent="0.2">
      <c r="A63" s="77">
        <v>1243</v>
      </c>
      <c r="B63" s="75" t="s">
        <v>296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297</v>
      </c>
      <c r="C64" s="79">
        <v>15819502.32</v>
      </c>
      <c r="D64" s="79">
        <v>0</v>
      </c>
      <c r="E64" s="79">
        <v>-1823723.67</v>
      </c>
    </row>
    <row r="65" spans="1:9" x14ac:dyDescent="0.2">
      <c r="A65" s="77">
        <v>1245</v>
      </c>
      <c r="B65" s="75" t="s">
        <v>298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299</v>
      </c>
      <c r="C66" s="79">
        <v>6438703.6100000003</v>
      </c>
      <c r="D66" s="79">
        <v>0</v>
      </c>
      <c r="E66" s="79">
        <v>-450575.19</v>
      </c>
    </row>
    <row r="67" spans="1:9" x14ac:dyDescent="0.2">
      <c r="A67" s="77">
        <v>1247</v>
      </c>
      <c r="B67" s="75" t="s">
        <v>300</v>
      </c>
      <c r="C67" s="79">
        <v>302749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301</v>
      </c>
      <c r="C68" s="79">
        <v>5450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302</v>
      </c>
      <c r="F71" s="76" t="s">
        <v>201</v>
      </c>
      <c r="G71" s="76" t="s">
        <v>283</v>
      </c>
      <c r="H71" s="76" t="s">
        <v>210</v>
      </c>
      <c r="I71" s="76" t="s">
        <v>284</v>
      </c>
    </row>
    <row r="72" spans="1:9" x14ac:dyDescent="0.2">
      <c r="A72" s="77">
        <v>1250</v>
      </c>
      <c r="B72" s="75" t="s">
        <v>303</v>
      </c>
      <c r="C72" s="79">
        <f>SUM(C73:C77)</f>
        <v>881934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304</v>
      </c>
      <c r="C73" s="79">
        <v>330600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305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306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307</v>
      </c>
      <c r="C76" s="79">
        <v>551334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308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309</v>
      </c>
      <c r="C78" s="79">
        <f>SUM(C79:C84)</f>
        <v>566803.56000000006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310</v>
      </c>
      <c r="C79" s="79">
        <v>566803.56000000006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311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312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313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314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315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316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317</v>
      </c>
      <c r="C88" s="79">
        <f>SUM(C89:C90)</f>
        <v>0</v>
      </c>
    </row>
    <row r="89" spans="1:8" x14ac:dyDescent="0.2">
      <c r="A89" s="77">
        <v>1161</v>
      </c>
      <c r="B89" s="75" t="s">
        <v>318</v>
      </c>
      <c r="C89" s="79">
        <v>0</v>
      </c>
    </row>
    <row r="90" spans="1:8" x14ac:dyDescent="0.2">
      <c r="A90" s="77">
        <v>1162</v>
      </c>
      <c r="B90" s="75" t="s">
        <v>319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261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320</v>
      </c>
      <c r="C94" s="79">
        <f>SUM(C95:C97)</f>
        <v>0</v>
      </c>
    </row>
    <row r="95" spans="1:8" x14ac:dyDescent="0.2">
      <c r="A95" s="77">
        <v>1291</v>
      </c>
      <c r="B95" s="75" t="s">
        <v>321</v>
      </c>
      <c r="C95" s="79">
        <v>0</v>
      </c>
    </row>
    <row r="96" spans="1:8" x14ac:dyDescent="0.2">
      <c r="A96" s="77">
        <v>1292</v>
      </c>
      <c r="B96" s="75" t="s">
        <v>322</v>
      </c>
      <c r="C96" s="79">
        <v>0</v>
      </c>
    </row>
    <row r="97" spans="1:8" x14ac:dyDescent="0.2">
      <c r="A97" s="77">
        <v>1293</v>
      </c>
      <c r="B97" s="75" t="s">
        <v>323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257</v>
      </c>
      <c r="E100" s="76" t="s">
        <v>258</v>
      </c>
      <c r="F100" s="76" t="s">
        <v>259</v>
      </c>
      <c r="G100" s="76" t="s">
        <v>324</v>
      </c>
      <c r="H100" s="76" t="s">
        <v>325</v>
      </c>
    </row>
    <row r="101" spans="1:8" x14ac:dyDescent="0.2">
      <c r="A101" s="77">
        <v>2110</v>
      </c>
      <c r="B101" s="75" t="s">
        <v>326</v>
      </c>
      <c r="C101" s="79">
        <f>SUM(C102:C110)</f>
        <v>15120164.24</v>
      </c>
      <c r="D101" s="79">
        <f>SUM(D102:D110)</f>
        <v>15120164.24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327</v>
      </c>
      <c r="C102" s="79">
        <v>-41056.19</v>
      </c>
      <c r="D102" s="79">
        <f>C102</f>
        <v>-41056.19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328</v>
      </c>
      <c r="C103" s="79">
        <v>1274674.93</v>
      </c>
      <c r="D103" s="79">
        <f t="shared" ref="D103:D110" si="1">C103</f>
        <v>1274674.93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329</v>
      </c>
      <c r="C104" s="79">
        <v>4233316.8099999996</v>
      </c>
      <c r="D104" s="79">
        <f t="shared" si="1"/>
        <v>4233316.8099999996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330</v>
      </c>
      <c r="C105" s="79">
        <v>453972.71</v>
      </c>
      <c r="D105" s="79">
        <f t="shared" si="1"/>
        <v>453972.71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331</v>
      </c>
      <c r="C106" s="79">
        <v>-136208.68</v>
      </c>
      <c r="D106" s="79">
        <f t="shared" si="1"/>
        <v>-136208.68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332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333</v>
      </c>
      <c r="C108" s="79">
        <v>805033.01</v>
      </c>
      <c r="D108" s="79">
        <f t="shared" si="1"/>
        <v>805033.01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334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335</v>
      </c>
      <c r="C110" s="79">
        <v>8530431.6500000004</v>
      </c>
      <c r="D110" s="79">
        <f t="shared" si="1"/>
        <v>8530431.6500000004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336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337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338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339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261</v>
      </c>
      <c r="F117" s="76"/>
      <c r="G117" s="76"/>
      <c r="H117" s="76"/>
    </row>
    <row r="118" spans="1:8" x14ac:dyDescent="0.2">
      <c r="A118" s="77">
        <v>2160</v>
      </c>
      <c r="B118" s="75" t="s">
        <v>340</v>
      </c>
      <c r="C118" s="79">
        <f>SUM(C119:C124)</f>
        <v>0</v>
      </c>
    </row>
    <row r="119" spans="1:8" x14ac:dyDescent="0.2">
      <c r="A119" s="77">
        <v>2161</v>
      </c>
      <c r="B119" s="75" t="s">
        <v>341</v>
      </c>
      <c r="C119" s="79">
        <v>0</v>
      </c>
    </row>
    <row r="120" spans="1:8" x14ac:dyDescent="0.2">
      <c r="A120" s="77">
        <v>2162</v>
      </c>
      <c r="B120" s="75" t="s">
        <v>342</v>
      </c>
      <c r="C120" s="79">
        <v>0</v>
      </c>
    </row>
    <row r="121" spans="1:8" x14ac:dyDescent="0.2">
      <c r="A121" s="77">
        <v>2163</v>
      </c>
      <c r="B121" s="75" t="s">
        <v>343</v>
      </c>
      <c r="C121" s="79">
        <v>0</v>
      </c>
    </row>
    <row r="122" spans="1:8" x14ac:dyDescent="0.2">
      <c r="A122" s="77">
        <v>2164</v>
      </c>
      <c r="B122" s="75" t="s">
        <v>344</v>
      </c>
      <c r="C122" s="79">
        <v>0</v>
      </c>
    </row>
    <row r="123" spans="1:8" x14ac:dyDescent="0.2">
      <c r="A123" s="77">
        <v>2165</v>
      </c>
      <c r="B123" s="75" t="s">
        <v>345</v>
      </c>
      <c r="C123" s="79">
        <v>0</v>
      </c>
    </row>
    <row r="124" spans="1:8" x14ac:dyDescent="0.2">
      <c r="A124" s="77">
        <v>2166</v>
      </c>
      <c r="B124" s="75" t="s">
        <v>346</v>
      </c>
      <c r="C124" s="79">
        <v>0</v>
      </c>
    </row>
    <row r="125" spans="1:8" x14ac:dyDescent="0.2">
      <c r="A125" s="77">
        <v>2250</v>
      </c>
      <c r="B125" s="75" t="s">
        <v>347</v>
      </c>
      <c r="C125" s="79">
        <f>SUM(C126:C131)</f>
        <v>0</v>
      </c>
    </row>
    <row r="126" spans="1:8" x14ac:dyDescent="0.2">
      <c r="A126" s="77">
        <v>2251</v>
      </c>
      <c r="B126" s="75" t="s">
        <v>348</v>
      </c>
      <c r="C126" s="79">
        <v>0</v>
      </c>
    </row>
    <row r="127" spans="1:8" x14ac:dyDescent="0.2">
      <c r="A127" s="77">
        <v>2252</v>
      </c>
      <c r="B127" s="75" t="s">
        <v>349</v>
      </c>
      <c r="C127" s="79">
        <v>0</v>
      </c>
    </row>
    <row r="128" spans="1:8" x14ac:dyDescent="0.2">
      <c r="A128" s="77">
        <v>2253</v>
      </c>
      <c r="B128" s="75" t="s">
        <v>350</v>
      </c>
      <c r="C128" s="79">
        <v>0</v>
      </c>
    </row>
    <row r="129" spans="1:8" x14ac:dyDescent="0.2">
      <c r="A129" s="77">
        <v>2254</v>
      </c>
      <c r="B129" s="75" t="s">
        <v>351</v>
      </c>
      <c r="C129" s="79">
        <v>0</v>
      </c>
    </row>
    <row r="130" spans="1:8" x14ac:dyDescent="0.2">
      <c r="A130" s="77">
        <v>2255</v>
      </c>
      <c r="B130" s="75" t="s">
        <v>352</v>
      </c>
      <c r="C130" s="79">
        <v>0</v>
      </c>
    </row>
    <row r="131" spans="1:8" x14ac:dyDescent="0.2">
      <c r="A131" s="77">
        <v>2256</v>
      </c>
      <c r="B131" s="75" t="s">
        <v>353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261</v>
      </c>
      <c r="F134" s="78"/>
      <c r="G134" s="78"/>
      <c r="H134" s="78"/>
    </row>
    <row r="135" spans="1:8" x14ac:dyDescent="0.2">
      <c r="A135" s="77">
        <v>2159</v>
      </c>
      <c r="B135" s="75" t="s">
        <v>354</v>
      </c>
      <c r="C135" s="79">
        <v>0</v>
      </c>
    </row>
    <row r="136" spans="1:8" x14ac:dyDescent="0.2">
      <c r="A136" s="77">
        <v>2199</v>
      </c>
      <c r="B136" s="75" t="s">
        <v>355</v>
      </c>
      <c r="C136" s="79">
        <v>0</v>
      </c>
    </row>
    <row r="137" spans="1:8" x14ac:dyDescent="0.2">
      <c r="A137" s="77">
        <v>2240</v>
      </c>
      <c r="B137" s="75" t="s">
        <v>356</v>
      </c>
      <c r="C137" s="79">
        <f>SUM(C138:C140)</f>
        <v>0</v>
      </c>
    </row>
    <row r="138" spans="1:8" x14ac:dyDescent="0.2">
      <c r="A138" s="77">
        <v>2241</v>
      </c>
      <c r="B138" s="75" t="s">
        <v>357</v>
      </c>
      <c r="C138" s="79">
        <v>0</v>
      </c>
    </row>
    <row r="139" spans="1:8" x14ac:dyDescent="0.2">
      <c r="A139" s="77">
        <v>2242</v>
      </c>
      <c r="B139" s="75" t="s">
        <v>358</v>
      </c>
      <c r="C139" s="79">
        <v>0</v>
      </c>
    </row>
    <row r="140" spans="1:8" x14ac:dyDescent="0.2">
      <c r="A140" s="77">
        <v>2249</v>
      </c>
      <c r="B140" s="75" t="s">
        <v>359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activeCell="A2" sqref="A2:C2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654</v>
      </c>
      <c r="B1" s="166"/>
      <c r="C1" s="166"/>
      <c r="D1" s="69" t="s">
        <v>245</v>
      </c>
      <c r="E1" s="80">
        <v>2019</v>
      </c>
    </row>
    <row r="2" spans="1:5" s="71" customFormat="1" ht="18.95" customHeight="1" x14ac:dyDescent="0.25">
      <c r="A2" s="166" t="s">
        <v>360</v>
      </c>
      <c r="B2" s="166"/>
      <c r="C2" s="166"/>
      <c r="D2" s="69" t="s">
        <v>247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249</v>
      </c>
      <c r="E3" s="80">
        <f>'Notas a los Edos Financieros'!E3</f>
        <v>1</v>
      </c>
    </row>
    <row r="4" spans="1:5" x14ac:dyDescent="0.2">
      <c r="A4" s="73" t="s">
        <v>250</v>
      </c>
      <c r="B4" s="74"/>
      <c r="C4" s="74"/>
      <c r="D4" s="74"/>
      <c r="E4" s="74"/>
    </row>
    <row r="6" spans="1:5" x14ac:dyDescent="0.2">
      <c r="A6" s="164" t="s">
        <v>644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361</v>
      </c>
      <c r="E7" s="103"/>
    </row>
    <row r="8" spans="1:5" x14ac:dyDescent="0.2">
      <c r="A8" s="105">
        <v>4100</v>
      </c>
      <c r="B8" s="106" t="s">
        <v>362</v>
      </c>
      <c r="C8" s="110">
        <f>SUM(C9+C19+C25+C28+C34+C37+C46)</f>
        <v>17896723.079999998</v>
      </c>
      <c r="D8" s="160"/>
      <c r="E8" s="104"/>
    </row>
    <row r="9" spans="1:5" x14ac:dyDescent="0.2">
      <c r="A9" s="105">
        <v>4110</v>
      </c>
      <c r="B9" s="106" t="s">
        <v>363</v>
      </c>
      <c r="C9" s="110">
        <f>SUM(C10:C18)</f>
        <v>5949706.2999999998</v>
      </c>
      <c r="D9" s="160"/>
      <c r="E9" s="104"/>
    </row>
    <row r="10" spans="1:5" x14ac:dyDescent="0.2">
      <c r="A10" s="105">
        <v>4111</v>
      </c>
      <c r="B10" s="106" t="s">
        <v>364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365</v>
      </c>
      <c r="C11" s="110">
        <v>5629416.1299999999</v>
      </c>
      <c r="D11" s="160"/>
      <c r="E11" s="104"/>
    </row>
    <row r="12" spans="1:5" x14ac:dyDescent="0.2">
      <c r="A12" s="105">
        <v>4113</v>
      </c>
      <c r="B12" s="106" t="s">
        <v>366</v>
      </c>
      <c r="C12" s="110">
        <v>32300</v>
      </c>
      <c r="D12" s="160"/>
      <c r="E12" s="104"/>
    </row>
    <row r="13" spans="1:5" x14ac:dyDescent="0.2">
      <c r="A13" s="105">
        <v>4114</v>
      </c>
      <c r="B13" s="106" t="s">
        <v>367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368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369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370</v>
      </c>
      <c r="C16" s="110">
        <v>287990.17</v>
      </c>
      <c r="D16" s="160"/>
      <c r="E16" s="104"/>
    </row>
    <row r="17" spans="1:5" ht="22.5" x14ac:dyDescent="0.2">
      <c r="A17" s="105">
        <v>4118</v>
      </c>
      <c r="B17" s="107" t="s">
        <v>559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371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372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373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560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374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375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376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377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378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561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379</v>
      </c>
      <c r="C28" s="110">
        <f>SUM(C29:C33)</f>
        <v>10924696.550000001</v>
      </c>
      <c r="D28" s="160"/>
      <c r="E28" s="104"/>
    </row>
    <row r="29" spans="1:5" x14ac:dyDescent="0.2">
      <c r="A29" s="105">
        <v>4141</v>
      </c>
      <c r="B29" s="106" t="s">
        <v>380</v>
      </c>
      <c r="C29" s="110">
        <v>7684879.9199999999</v>
      </c>
      <c r="D29" s="160"/>
      <c r="E29" s="104"/>
    </row>
    <row r="30" spans="1:5" x14ac:dyDescent="0.2">
      <c r="A30" s="105">
        <v>4143</v>
      </c>
      <c r="B30" s="106" t="s">
        <v>381</v>
      </c>
      <c r="C30" s="110">
        <v>2021653.59</v>
      </c>
      <c r="D30" s="160"/>
      <c r="E30" s="104"/>
    </row>
    <row r="31" spans="1:5" x14ac:dyDescent="0.2">
      <c r="A31" s="105">
        <v>4144</v>
      </c>
      <c r="B31" s="106" t="s">
        <v>382</v>
      </c>
      <c r="C31" s="110">
        <v>1218163.04</v>
      </c>
      <c r="D31" s="160"/>
      <c r="E31" s="104"/>
    </row>
    <row r="32" spans="1:5" ht="22.5" x14ac:dyDescent="0.2">
      <c r="A32" s="105">
        <v>4145</v>
      </c>
      <c r="B32" s="107" t="s">
        <v>562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383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563</v>
      </c>
      <c r="C34" s="110">
        <f>SUM(C35:C36)</f>
        <v>481489.49</v>
      </c>
      <c r="D34" s="160"/>
      <c r="E34" s="104"/>
    </row>
    <row r="35" spans="1:5" x14ac:dyDescent="0.2">
      <c r="A35" s="105">
        <v>4151</v>
      </c>
      <c r="B35" s="106" t="s">
        <v>563</v>
      </c>
      <c r="C35" s="110">
        <v>481489.49</v>
      </c>
      <c r="D35" s="160"/>
      <c r="E35" s="104"/>
    </row>
    <row r="36" spans="1:5" ht="22.5" x14ac:dyDescent="0.2">
      <c r="A36" s="105">
        <v>4154</v>
      </c>
      <c r="B36" s="107" t="s">
        <v>564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565</v>
      </c>
      <c r="C37" s="110">
        <f>SUM(C38:C45)</f>
        <v>540830.74</v>
      </c>
      <c r="D37" s="160"/>
      <c r="E37" s="104"/>
    </row>
    <row r="38" spans="1:5" x14ac:dyDescent="0.2">
      <c r="A38" s="105">
        <v>4161</v>
      </c>
      <c r="B38" s="106" t="s">
        <v>384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385</v>
      </c>
      <c r="C39" s="110">
        <v>238203.97</v>
      </c>
      <c r="D39" s="160"/>
      <c r="E39" s="104"/>
    </row>
    <row r="40" spans="1:5" x14ac:dyDescent="0.2">
      <c r="A40" s="105">
        <v>4163</v>
      </c>
      <c r="B40" s="106" t="s">
        <v>386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387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388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566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389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390</v>
      </c>
      <c r="C45" s="110">
        <v>302626.77</v>
      </c>
      <c r="D45" s="160"/>
      <c r="E45" s="104"/>
    </row>
    <row r="46" spans="1:5" x14ac:dyDescent="0.2">
      <c r="A46" s="105">
        <v>4170</v>
      </c>
      <c r="B46" s="106" t="s">
        <v>567</v>
      </c>
      <c r="C46" s="110">
        <f>SUM(C47:C54)</f>
        <v>0</v>
      </c>
      <c r="D46" s="160"/>
      <c r="E46" s="104"/>
    </row>
    <row r="47" spans="1:5" x14ac:dyDescent="0.2">
      <c r="A47" s="105">
        <v>4171</v>
      </c>
      <c r="B47" s="108" t="s">
        <v>568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569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570</v>
      </c>
      <c r="C49" s="110">
        <v>0</v>
      </c>
      <c r="D49" s="160"/>
      <c r="E49" s="104"/>
    </row>
    <row r="50" spans="1:5" ht="22.5" x14ac:dyDescent="0.2">
      <c r="A50" s="105">
        <v>4174</v>
      </c>
      <c r="B50" s="107" t="s">
        <v>571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572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573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574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575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643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361</v>
      </c>
      <c r="E57" s="103"/>
    </row>
    <row r="58" spans="1:5" ht="33.75" x14ac:dyDescent="0.2">
      <c r="A58" s="105">
        <v>4200</v>
      </c>
      <c r="B58" s="107" t="s">
        <v>576</v>
      </c>
      <c r="C58" s="110">
        <f>+C59+C65</f>
        <v>92805311.390000001</v>
      </c>
      <c r="D58" s="160"/>
      <c r="E58" s="104"/>
    </row>
    <row r="59" spans="1:5" ht="22.5" x14ac:dyDescent="0.2">
      <c r="A59" s="105">
        <v>4210</v>
      </c>
      <c r="B59" s="107" t="s">
        <v>577</v>
      </c>
      <c r="C59" s="110">
        <f>SUM(C60:C64)</f>
        <v>92805311.390000001</v>
      </c>
      <c r="D59" s="160"/>
      <c r="E59" s="104"/>
    </row>
    <row r="60" spans="1:5" x14ac:dyDescent="0.2">
      <c r="A60" s="105">
        <v>4211</v>
      </c>
      <c r="B60" s="106" t="s">
        <v>391</v>
      </c>
      <c r="C60" s="110">
        <v>50344466.609999999</v>
      </c>
      <c r="D60" s="160"/>
      <c r="E60" s="104"/>
    </row>
    <row r="61" spans="1:5" x14ac:dyDescent="0.2">
      <c r="A61" s="105">
        <v>4212</v>
      </c>
      <c r="B61" s="106" t="s">
        <v>392</v>
      </c>
      <c r="C61" s="110">
        <v>36338076</v>
      </c>
      <c r="D61" s="160"/>
      <c r="E61" s="104"/>
    </row>
    <row r="62" spans="1:5" x14ac:dyDescent="0.2">
      <c r="A62" s="105">
        <v>4213</v>
      </c>
      <c r="B62" s="106" t="s">
        <v>393</v>
      </c>
      <c r="C62" s="110">
        <v>6122768.7800000003</v>
      </c>
      <c r="D62" s="160"/>
      <c r="E62" s="104"/>
    </row>
    <row r="63" spans="1:5" x14ac:dyDescent="0.2">
      <c r="A63" s="105">
        <v>4214</v>
      </c>
      <c r="B63" s="106" t="s">
        <v>578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579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394</v>
      </c>
      <c r="C65" s="110">
        <f>SUM(C66:C69)</f>
        <v>0</v>
      </c>
      <c r="D65" s="160"/>
      <c r="E65" s="104"/>
    </row>
    <row r="66" spans="1:5" x14ac:dyDescent="0.2">
      <c r="A66" s="105">
        <v>4221</v>
      </c>
      <c r="B66" s="106" t="s">
        <v>395</v>
      </c>
      <c r="C66" s="110">
        <v>0</v>
      </c>
      <c r="D66" s="160"/>
      <c r="E66" s="104"/>
    </row>
    <row r="67" spans="1:5" x14ac:dyDescent="0.2">
      <c r="A67" s="105">
        <v>4223</v>
      </c>
      <c r="B67" s="106" t="s">
        <v>396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398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580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652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261</v>
      </c>
    </row>
    <row r="73" spans="1:5" x14ac:dyDescent="0.2">
      <c r="A73" s="109">
        <v>4300</v>
      </c>
      <c r="B73" s="106" t="s">
        <v>399</v>
      </c>
      <c r="C73" s="110">
        <f>C74+C77+C83+C85+C87</f>
        <v>0</v>
      </c>
      <c r="D73" s="111"/>
      <c r="E73" s="111"/>
    </row>
    <row r="74" spans="1:5" x14ac:dyDescent="0.2">
      <c r="A74" s="109">
        <v>4310</v>
      </c>
      <c r="B74" s="106" t="s">
        <v>400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581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401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402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403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404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405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406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407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408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408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409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409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410</v>
      </c>
      <c r="C87" s="110">
        <f>SUM(C88:C94)</f>
        <v>0</v>
      </c>
      <c r="D87" s="111"/>
      <c r="E87" s="111"/>
    </row>
    <row r="88" spans="1:5" x14ac:dyDescent="0.2">
      <c r="A88" s="109">
        <v>4392</v>
      </c>
      <c r="B88" s="106" t="s">
        <v>411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582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412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413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414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583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410</v>
      </c>
      <c r="C94" s="110">
        <v>0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646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415</v>
      </c>
      <c r="E98" s="103" t="s">
        <v>261</v>
      </c>
    </row>
    <row r="99" spans="1:5" x14ac:dyDescent="0.2">
      <c r="A99" s="109">
        <v>5000</v>
      </c>
      <c r="B99" s="106" t="s">
        <v>416</v>
      </c>
      <c r="C99" s="110">
        <f>C100+C128+C161+C171+C186+C219+C209</f>
        <v>67646371.399999991</v>
      </c>
      <c r="D99" s="112">
        <v>1</v>
      </c>
      <c r="E99" s="111"/>
    </row>
    <row r="100" spans="1:5" x14ac:dyDescent="0.2">
      <c r="A100" s="109">
        <v>5100</v>
      </c>
      <c r="B100" s="106" t="s">
        <v>417</v>
      </c>
      <c r="C100" s="110">
        <f>C101+C108+C118</f>
        <v>55154744.079999998</v>
      </c>
      <c r="D100" s="112">
        <f>C100/$C$99</f>
        <v>0.81533928485039198</v>
      </c>
      <c r="E100" s="111"/>
    </row>
    <row r="101" spans="1:5" x14ac:dyDescent="0.2">
      <c r="A101" s="109">
        <v>5110</v>
      </c>
      <c r="B101" s="106" t="s">
        <v>418</v>
      </c>
      <c r="C101" s="110">
        <f>SUM(C102:C107)</f>
        <v>29917685.939999998</v>
      </c>
      <c r="D101" s="112">
        <f t="shared" ref="D101:D164" si="0">C101/$C$99</f>
        <v>0.44226593859844493</v>
      </c>
      <c r="E101" s="111"/>
    </row>
    <row r="102" spans="1:5" x14ac:dyDescent="0.2">
      <c r="A102" s="109">
        <v>5111</v>
      </c>
      <c r="B102" s="106" t="s">
        <v>419</v>
      </c>
      <c r="C102" s="110">
        <v>17713884.93</v>
      </c>
      <c r="D102" s="112">
        <f t="shared" si="0"/>
        <v>0.26186009039946823</v>
      </c>
      <c r="E102" s="111"/>
    </row>
    <row r="103" spans="1:5" x14ac:dyDescent="0.2">
      <c r="A103" s="109">
        <v>5112</v>
      </c>
      <c r="B103" s="106" t="s">
        <v>420</v>
      </c>
      <c r="C103" s="110">
        <v>915889.03</v>
      </c>
      <c r="D103" s="112">
        <f t="shared" si="0"/>
        <v>1.353936672499776E-2</v>
      </c>
      <c r="E103" s="111"/>
    </row>
    <row r="104" spans="1:5" x14ac:dyDescent="0.2">
      <c r="A104" s="109">
        <v>5113</v>
      </c>
      <c r="B104" s="106" t="s">
        <v>421</v>
      </c>
      <c r="C104" s="110">
        <v>564828.75</v>
      </c>
      <c r="D104" s="112">
        <f t="shared" si="0"/>
        <v>8.3497272405065031E-3</v>
      </c>
      <c r="E104" s="111"/>
    </row>
    <row r="105" spans="1:5" x14ac:dyDescent="0.2">
      <c r="A105" s="109">
        <v>5114</v>
      </c>
      <c r="B105" s="106" t="s">
        <v>422</v>
      </c>
      <c r="C105" s="110">
        <v>1990712.08</v>
      </c>
      <c r="D105" s="112">
        <f t="shared" si="0"/>
        <v>2.9428216751327483E-2</v>
      </c>
      <c r="E105" s="111"/>
    </row>
    <row r="106" spans="1:5" x14ac:dyDescent="0.2">
      <c r="A106" s="109">
        <v>5115</v>
      </c>
      <c r="B106" s="106" t="s">
        <v>423</v>
      </c>
      <c r="C106" s="110">
        <v>8732371.1500000004</v>
      </c>
      <c r="D106" s="112">
        <f t="shared" si="0"/>
        <v>0.12908853748214499</v>
      </c>
      <c r="E106" s="111"/>
    </row>
    <row r="107" spans="1:5" x14ac:dyDescent="0.2">
      <c r="A107" s="109">
        <v>5116</v>
      </c>
      <c r="B107" s="106" t="s">
        <v>424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425</v>
      </c>
      <c r="C108" s="110">
        <f>SUM(C109:C117)</f>
        <v>9680694.1799999997</v>
      </c>
      <c r="D108" s="112">
        <f t="shared" si="0"/>
        <v>0.14310736820984904</v>
      </c>
      <c r="E108" s="111"/>
    </row>
    <row r="109" spans="1:5" x14ac:dyDescent="0.2">
      <c r="A109" s="109">
        <v>5121</v>
      </c>
      <c r="B109" s="106" t="s">
        <v>426</v>
      </c>
      <c r="C109" s="110">
        <v>291743.62</v>
      </c>
      <c r="D109" s="112">
        <f t="shared" si="0"/>
        <v>4.3127755999636669E-3</v>
      </c>
      <c r="E109" s="111"/>
    </row>
    <row r="110" spans="1:5" x14ac:dyDescent="0.2">
      <c r="A110" s="109">
        <v>5122</v>
      </c>
      <c r="B110" s="106" t="s">
        <v>427</v>
      </c>
      <c r="C110" s="110">
        <v>86526.41</v>
      </c>
      <c r="D110" s="112">
        <f t="shared" si="0"/>
        <v>1.2790990589629765E-3</v>
      </c>
      <c r="E110" s="111"/>
    </row>
    <row r="111" spans="1:5" x14ac:dyDescent="0.2">
      <c r="A111" s="109">
        <v>5123</v>
      </c>
      <c r="B111" s="106" t="s">
        <v>428</v>
      </c>
      <c r="C111" s="110">
        <v>17583</v>
      </c>
      <c r="D111" s="112">
        <f t="shared" si="0"/>
        <v>2.5992525003344083E-4</v>
      </c>
      <c r="E111" s="111"/>
    </row>
    <row r="112" spans="1:5" x14ac:dyDescent="0.2">
      <c r="A112" s="109">
        <v>5124</v>
      </c>
      <c r="B112" s="106" t="s">
        <v>429</v>
      </c>
      <c r="C112" s="110">
        <v>1481835.31</v>
      </c>
      <c r="D112" s="112">
        <f t="shared" si="0"/>
        <v>2.1905614142076514E-2</v>
      </c>
      <c r="E112" s="111"/>
    </row>
    <row r="113" spans="1:5" x14ac:dyDescent="0.2">
      <c r="A113" s="109">
        <v>5125</v>
      </c>
      <c r="B113" s="106" t="s">
        <v>430</v>
      </c>
      <c r="C113" s="110">
        <v>1377598.54</v>
      </c>
      <c r="D113" s="112">
        <f t="shared" si="0"/>
        <v>2.0364707100904458E-2</v>
      </c>
      <c r="E113" s="111"/>
    </row>
    <row r="114" spans="1:5" x14ac:dyDescent="0.2">
      <c r="A114" s="109">
        <v>5126</v>
      </c>
      <c r="B114" s="106" t="s">
        <v>431</v>
      </c>
      <c r="C114" s="110">
        <v>5071580.03</v>
      </c>
      <c r="D114" s="112">
        <f t="shared" si="0"/>
        <v>7.4971944910558808E-2</v>
      </c>
      <c r="E114" s="111"/>
    </row>
    <row r="115" spans="1:5" x14ac:dyDescent="0.2">
      <c r="A115" s="109">
        <v>5127</v>
      </c>
      <c r="B115" s="106" t="s">
        <v>432</v>
      </c>
      <c r="C115" s="110">
        <v>480636.19</v>
      </c>
      <c r="D115" s="112">
        <f t="shared" si="0"/>
        <v>7.1051289234414141E-3</v>
      </c>
      <c r="E115" s="111"/>
    </row>
    <row r="116" spans="1:5" x14ac:dyDescent="0.2">
      <c r="A116" s="109">
        <v>5128</v>
      </c>
      <c r="B116" s="106" t="s">
        <v>433</v>
      </c>
      <c r="C116" s="110">
        <v>3364</v>
      </c>
      <c r="D116" s="112">
        <f t="shared" si="0"/>
        <v>4.9729200995990161E-5</v>
      </c>
      <c r="E116" s="111"/>
    </row>
    <row r="117" spans="1:5" x14ac:dyDescent="0.2">
      <c r="A117" s="109">
        <v>5129</v>
      </c>
      <c r="B117" s="106" t="s">
        <v>434</v>
      </c>
      <c r="C117" s="110">
        <v>869827.08</v>
      </c>
      <c r="D117" s="112">
        <f t="shared" si="0"/>
        <v>1.2858444022911775E-2</v>
      </c>
      <c r="E117" s="111"/>
    </row>
    <row r="118" spans="1:5" x14ac:dyDescent="0.2">
      <c r="A118" s="109">
        <v>5130</v>
      </c>
      <c r="B118" s="106" t="s">
        <v>435</v>
      </c>
      <c r="C118" s="110">
        <f>SUM(C119:C127)</f>
        <v>15556363.959999999</v>
      </c>
      <c r="D118" s="112">
        <f t="shared" si="0"/>
        <v>0.22996597804209792</v>
      </c>
      <c r="E118" s="111"/>
    </row>
    <row r="119" spans="1:5" x14ac:dyDescent="0.2">
      <c r="A119" s="109">
        <v>5131</v>
      </c>
      <c r="B119" s="106" t="s">
        <v>436</v>
      </c>
      <c r="C119" s="110">
        <v>9367958.9399999995</v>
      </c>
      <c r="D119" s="112">
        <f t="shared" si="0"/>
        <v>0.13848427855215306</v>
      </c>
      <c r="E119" s="111"/>
    </row>
    <row r="120" spans="1:5" x14ac:dyDescent="0.2">
      <c r="A120" s="109">
        <v>5132</v>
      </c>
      <c r="B120" s="106" t="s">
        <v>437</v>
      </c>
      <c r="C120" s="110">
        <v>607460</v>
      </c>
      <c r="D120" s="112">
        <f t="shared" si="0"/>
        <v>8.979934731576749E-3</v>
      </c>
      <c r="E120" s="111"/>
    </row>
    <row r="121" spans="1:5" x14ac:dyDescent="0.2">
      <c r="A121" s="109">
        <v>5133</v>
      </c>
      <c r="B121" s="106" t="s">
        <v>438</v>
      </c>
      <c r="C121" s="110">
        <v>695686.4</v>
      </c>
      <c r="D121" s="112">
        <f t="shared" si="0"/>
        <v>1.0284164332870634E-2</v>
      </c>
      <c r="E121" s="111"/>
    </row>
    <row r="122" spans="1:5" x14ac:dyDescent="0.2">
      <c r="A122" s="109">
        <v>5134</v>
      </c>
      <c r="B122" s="106" t="s">
        <v>439</v>
      </c>
      <c r="C122" s="110">
        <v>197678.86</v>
      </c>
      <c r="D122" s="112">
        <f t="shared" si="0"/>
        <v>2.9222389303205109E-3</v>
      </c>
      <c r="E122" s="111"/>
    </row>
    <row r="123" spans="1:5" x14ac:dyDescent="0.2">
      <c r="A123" s="109">
        <v>5135</v>
      </c>
      <c r="B123" s="106" t="s">
        <v>440</v>
      </c>
      <c r="C123" s="110">
        <v>1244625.58</v>
      </c>
      <c r="D123" s="112">
        <f t="shared" si="0"/>
        <v>1.8398999890776112E-2</v>
      </c>
      <c r="E123" s="111"/>
    </row>
    <row r="124" spans="1:5" x14ac:dyDescent="0.2">
      <c r="A124" s="109">
        <v>5136</v>
      </c>
      <c r="B124" s="106" t="s">
        <v>441</v>
      </c>
      <c r="C124" s="110">
        <v>12748</v>
      </c>
      <c r="D124" s="112">
        <f t="shared" si="0"/>
        <v>1.8845061067089257E-4</v>
      </c>
      <c r="E124" s="111"/>
    </row>
    <row r="125" spans="1:5" x14ac:dyDescent="0.2">
      <c r="A125" s="109">
        <v>5137</v>
      </c>
      <c r="B125" s="106" t="s">
        <v>442</v>
      </c>
      <c r="C125" s="110">
        <v>36905.620000000003</v>
      </c>
      <c r="D125" s="112">
        <f t="shared" si="0"/>
        <v>5.4556688313366075E-4</v>
      </c>
      <c r="E125" s="111"/>
    </row>
    <row r="126" spans="1:5" x14ac:dyDescent="0.2">
      <c r="A126" s="109">
        <v>5138</v>
      </c>
      <c r="B126" s="106" t="s">
        <v>443</v>
      </c>
      <c r="C126" s="110">
        <v>2543098.56</v>
      </c>
      <c r="D126" s="112">
        <f t="shared" si="0"/>
        <v>3.7594012914046716E-2</v>
      </c>
      <c r="E126" s="111"/>
    </row>
    <row r="127" spans="1:5" x14ac:dyDescent="0.2">
      <c r="A127" s="109">
        <v>5139</v>
      </c>
      <c r="B127" s="106" t="s">
        <v>444</v>
      </c>
      <c r="C127" s="110">
        <v>850202</v>
      </c>
      <c r="D127" s="112">
        <f t="shared" si="0"/>
        <v>1.2568331196549593E-2</v>
      </c>
      <c r="E127" s="111"/>
    </row>
    <row r="128" spans="1:5" x14ac:dyDescent="0.2">
      <c r="A128" s="109">
        <v>5200</v>
      </c>
      <c r="B128" s="106" t="s">
        <v>445</v>
      </c>
      <c r="C128" s="110">
        <f>C129+C132+C135+C138+C143+C147+C150+C152+C158</f>
        <v>10862788.83</v>
      </c>
      <c r="D128" s="112">
        <f t="shared" si="0"/>
        <v>0.16058198843759419</v>
      </c>
      <c r="E128" s="111"/>
    </row>
    <row r="129" spans="1:5" x14ac:dyDescent="0.2">
      <c r="A129" s="109">
        <v>5210</v>
      </c>
      <c r="B129" s="106" t="s">
        <v>446</v>
      </c>
      <c r="C129" s="110">
        <f>SUM(C130:C131)</f>
        <v>3164585.14</v>
      </c>
      <c r="D129" s="112">
        <f t="shared" si="0"/>
        <v>4.6781299196190153E-2</v>
      </c>
      <c r="E129" s="111"/>
    </row>
    <row r="130" spans="1:5" x14ac:dyDescent="0.2">
      <c r="A130" s="109">
        <v>5211</v>
      </c>
      <c r="B130" s="106" t="s">
        <v>447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448</v>
      </c>
      <c r="C131" s="110">
        <v>3164585.14</v>
      </c>
      <c r="D131" s="112">
        <f t="shared" si="0"/>
        <v>4.6781299196190153E-2</v>
      </c>
      <c r="E131" s="111"/>
    </row>
    <row r="132" spans="1:5" x14ac:dyDescent="0.2">
      <c r="A132" s="109">
        <v>5220</v>
      </c>
      <c r="B132" s="106" t="s">
        <v>449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450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451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396</v>
      </c>
      <c r="C135" s="110">
        <f>SUM(C136:C137)</f>
        <v>3824292.71</v>
      </c>
      <c r="D135" s="112">
        <f t="shared" si="0"/>
        <v>5.6533597159063587E-2</v>
      </c>
      <c r="E135" s="111"/>
    </row>
    <row r="136" spans="1:5" x14ac:dyDescent="0.2">
      <c r="A136" s="109">
        <v>5231</v>
      </c>
      <c r="B136" s="106" t="s">
        <v>452</v>
      </c>
      <c r="C136" s="110">
        <v>3824292.71</v>
      </c>
      <c r="D136" s="112">
        <f t="shared" si="0"/>
        <v>5.6533597159063587E-2</v>
      </c>
      <c r="E136" s="111"/>
    </row>
    <row r="137" spans="1:5" x14ac:dyDescent="0.2">
      <c r="A137" s="109">
        <v>5232</v>
      </c>
      <c r="B137" s="106" t="s">
        <v>453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397</v>
      </c>
      <c r="C138" s="110">
        <f>SUM(C139:C142)</f>
        <v>3821830.98</v>
      </c>
      <c r="D138" s="112">
        <f t="shared" si="0"/>
        <v>5.6497205997955428E-2</v>
      </c>
      <c r="E138" s="111"/>
    </row>
    <row r="139" spans="1:5" x14ac:dyDescent="0.2">
      <c r="A139" s="109">
        <v>5241</v>
      </c>
      <c r="B139" s="106" t="s">
        <v>454</v>
      </c>
      <c r="C139" s="110">
        <v>2651542.98</v>
      </c>
      <c r="D139" s="112">
        <f t="shared" si="0"/>
        <v>3.9197120630774886E-2</v>
      </c>
      <c r="E139" s="111"/>
    </row>
    <row r="140" spans="1:5" x14ac:dyDescent="0.2">
      <c r="A140" s="109">
        <v>5242</v>
      </c>
      <c r="B140" s="106" t="s">
        <v>455</v>
      </c>
      <c r="C140" s="110">
        <v>1170288</v>
      </c>
      <c r="D140" s="112">
        <f t="shared" si="0"/>
        <v>1.7300085367180539E-2</v>
      </c>
      <c r="E140" s="111"/>
    </row>
    <row r="141" spans="1:5" x14ac:dyDescent="0.2">
      <c r="A141" s="109">
        <v>5243</v>
      </c>
      <c r="B141" s="106" t="s">
        <v>456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457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398</v>
      </c>
      <c r="C143" s="110">
        <f>SUM(C144:C146)</f>
        <v>52080</v>
      </c>
      <c r="D143" s="112">
        <f t="shared" si="0"/>
        <v>7.6988608438500821E-4</v>
      </c>
      <c r="E143" s="111"/>
    </row>
    <row r="144" spans="1:5" x14ac:dyDescent="0.2">
      <c r="A144" s="109">
        <v>5251</v>
      </c>
      <c r="B144" s="106" t="s">
        <v>458</v>
      </c>
      <c r="C144" s="110">
        <v>52080</v>
      </c>
      <c r="D144" s="112">
        <f t="shared" si="0"/>
        <v>7.6988608438500821E-4</v>
      </c>
      <c r="E144" s="111"/>
    </row>
    <row r="145" spans="1:5" x14ac:dyDescent="0.2">
      <c r="A145" s="109">
        <v>5252</v>
      </c>
      <c r="B145" s="106" t="s">
        <v>459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460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461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462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463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464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465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466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467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468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469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470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471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472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473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474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475</v>
      </c>
      <c r="C161" s="110">
        <f>C162+C165+C168</f>
        <v>1628838.49</v>
      </c>
      <c r="D161" s="112">
        <f t="shared" si="0"/>
        <v>2.4078726712014005E-2</v>
      </c>
      <c r="E161" s="111"/>
    </row>
    <row r="162" spans="1:5" x14ac:dyDescent="0.2">
      <c r="A162" s="109">
        <v>5310</v>
      </c>
      <c r="B162" s="106" t="s">
        <v>391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476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477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392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478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479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393</v>
      </c>
      <c r="C168" s="110">
        <f>SUM(C169:C170)</f>
        <v>1628838.49</v>
      </c>
      <c r="D168" s="112">
        <f t="shared" si="1"/>
        <v>2.4078726712014005E-2</v>
      </c>
      <c r="E168" s="111"/>
    </row>
    <row r="169" spans="1:5" x14ac:dyDescent="0.2">
      <c r="A169" s="109">
        <v>5331</v>
      </c>
      <c r="B169" s="106" t="s">
        <v>480</v>
      </c>
      <c r="C169" s="110">
        <v>1628838.49</v>
      </c>
      <c r="D169" s="112">
        <f t="shared" si="1"/>
        <v>2.4078726712014005E-2</v>
      </c>
      <c r="E169" s="111"/>
    </row>
    <row r="170" spans="1:5" x14ac:dyDescent="0.2">
      <c r="A170" s="109">
        <v>5332</v>
      </c>
      <c r="B170" s="106" t="s">
        <v>481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482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483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484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485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486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487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488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489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490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491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492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492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493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494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495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496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497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498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499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500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501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502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503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504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505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506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507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508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509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510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511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512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513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513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514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514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515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516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517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518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584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520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413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521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585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522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523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524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2"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654</v>
      </c>
      <c r="B1" s="170"/>
      <c r="C1" s="170"/>
      <c r="D1" s="82" t="s">
        <v>245</v>
      </c>
      <c r="E1" s="83">
        <v>2019</v>
      </c>
    </row>
    <row r="2" spans="1:5" ht="18.95" customHeight="1" x14ac:dyDescent="0.2">
      <c r="A2" s="170" t="s">
        <v>525</v>
      </c>
      <c r="B2" s="170"/>
      <c r="C2" s="170"/>
      <c r="D2" s="82" t="s">
        <v>247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249</v>
      </c>
      <c r="E3" s="83">
        <f>ESF!H3</f>
        <v>1</v>
      </c>
    </row>
    <row r="5" spans="1:5" x14ac:dyDescent="0.2">
      <c r="A5" s="85" t="s">
        <v>250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392</v>
      </c>
      <c r="C8" s="89">
        <v>0</v>
      </c>
    </row>
    <row r="9" spans="1:5" x14ac:dyDescent="0.2">
      <c r="A9" s="88">
        <v>3120</v>
      </c>
      <c r="B9" s="84" t="s">
        <v>526</v>
      </c>
      <c r="C9" s="89">
        <v>804280</v>
      </c>
    </row>
    <row r="10" spans="1:5" x14ac:dyDescent="0.2">
      <c r="A10" s="88">
        <v>3130</v>
      </c>
      <c r="B10" s="84" t="s">
        <v>527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528</v>
      </c>
      <c r="E13" s="87"/>
    </row>
    <row r="14" spans="1:5" x14ac:dyDescent="0.2">
      <c r="A14" s="88">
        <v>3210</v>
      </c>
      <c r="B14" s="84" t="s">
        <v>529</v>
      </c>
      <c r="C14" s="89">
        <v>43055663.07</v>
      </c>
    </row>
    <row r="15" spans="1:5" x14ac:dyDescent="0.2">
      <c r="A15" s="88">
        <v>3220</v>
      </c>
      <c r="B15" s="84" t="s">
        <v>530</v>
      </c>
      <c r="C15" s="89">
        <v>154481351.97</v>
      </c>
    </row>
    <row r="16" spans="1:5" x14ac:dyDescent="0.2">
      <c r="A16" s="88">
        <v>3230</v>
      </c>
      <c r="B16" s="84" t="s">
        <v>531</v>
      </c>
      <c r="C16" s="89">
        <f>SUM(C17:C20)</f>
        <v>0</v>
      </c>
    </row>
    <row r="17" spans="1:3" x14ac:dyDescent="0.2">
      <c r="A17" s="88">
        <v>3231</v>
      </c>
      <c r="B17" s="84" t="s">
        <v>532</v>
      </c>
      <c r="C17" s="89">
        <v>0</v>
      </c>
    </row>
    <row r="18" spans="1:3" x14ac:dyDescent="0.2">
      <c r="A18" s="88">
        <v>3232</v>
      </c>
      <c r="B18" s="84" t="s">
        <v>533</v>
      </c>
      <c r="C18" s="89">
        <v>0</v>
      </c>
    </row>
    <row r="19" spans="1:3" x14ac:dyDescent="0.2">
      <c r="A19" s="88">
        <v>3233</v>
      </c>
      <c r="B19" s="84" t="s">
        <v>534</v>
      </c>
      <c r="C19" s="89">
        <v>0</v>
      </c>
    </row>
    <row r="20" spans="1:3" x14ac:dyDescent="0.2">
      <c r="A20" s="88">
        <v>3239</v>
      </c>
      <c r="B20" s="84" t="s">
        <v>535</v>
      </c>
      <c r="C20" s="89">
        <v>0</v>
      </c>
    </row>
    <row r="21" spans="1:3" x14ac:dyDescent="0.2">
      <c r="A21" s="88">
        <v>3240</v>
      </c>
      <c r="B21" s="84" t="s">
        <v>536</v>
      </c>
      <c r="C21" s="89">
        <f>SUM(C22:C24)</f>
        <v>0</v>
      </c>
    </row>
    <row r="22" spans="1:3" x14ac:dyDescent="0.2">
      <c r="A22" s="88">
        <v>3241</v>
      </c>
      <c r="B22" s="84" t="s">
        <v>537</v>
      </c>
      <c r="C22" s="89">
        <v>0</v>
      </c>
    </row>
    <row r="23" spans="1:3" x14ac:dyDescent="0.2">
      <c r="A23" s="88">
        <v>3242</v>
      </c>
      <c r="B23" s="84" t="s">
        <v>538</v>
      </c>
      <c r="C23" s="89">
        <v>0</v>
      </c>
    </row>
    <row r="24" spans="1:3" x14ac:dyDescent="0.2">
      <c r="A24" s="88">
        <v>3243</v>
      </c>
      <c r="B24" s="84" t="s">
        <v>539</v>
      </c>
      <c r="C24" s="89">
        <v>0</v>
      </c>
    </row>
    <row r="25" spans="1:3" x14ac:dyDescent="0.2">
      <c r="A25" s="88">
        <v>3250</v>
      </c>
      <c r="B25" s="84" t="s">
        <v>540</v>
      </c>
      <c r="C25" s="89">
        <f>SUM(C26:C27)</f>
        <v>0</v>
      </c>
    </row>
    <row r="26" spans="1:3" x14ac:dyDescent="0.2">
      <c r="A26" s="88">
        <v>3251</v>
      </c>
      <c r="B26" s="84" t="s">
        <v>541</v>
      </c>
      <c r="C26" s="89">
        <v>0</v>
      </c>
    </row>
    <row r="27" spans="1:3" x14ac:dyDescent="0.2">
      <c r="A27" s="88">
        <v>3252</v>
      </c>
      <c r="B27" s="84" t="s">
        <v>542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activeCell="C79" sqref="C79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654</v>
      </c>
      <c r="B1" s="170"/>
      <c r="C1" s="170"/>
      <c r="D1" s="82" t="s">
        <v>245</v>
      </c>
      <c r="E1" s="83">
        <v>2019</v>
      </c>
    </row>
    <row r="2" spans="1:5" s="90" customFormat="1" ht="18.95" customHeight="1" x14ac:dyDescent="0.25">
      <c r="A2" s="170" t="s">
        <v>543</v>
      </c>
      <c r="B2" s="170"/>
      <c r="C2" s="170"/>
      <c r="D2" s="82" t="s">
        <v>247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249</v>
      </c>
      <c r="E3" s="83">
        <f>ESF!H3</f>
        <v>1</v>
      </c>
    </row>
    <row r="4" spans="1:5" x14ac:dyDescent="0.2">
      <c r="A4" s="85" t="s">
        <v>250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544</v>
      </c>
      <c r="C8" s="89">
        <v>0</v>
      </c>
      <c r="D8" s="89">
        <v>0</v>
      </c>
    </row>
    <row r="9" spans="1:5" x14ac:dyDescent="0.2">
      <c r="A9" s="88">
        <v>1112</v>
      </c>
      <c r="B9" s="84" t="s">
        <v>545</v>
      </c>
      <c r="C9" s="89">
        <v>39154659.590000004</v>
      </c>
      <c r="D9" s="89">
        <v>11023913.310000001</v>
      </c>
    </row>
    <row r="10" spans="1:5" x14ac:dyDescent="0.2">
      <c r="A10" s="88">
        <v>1113</v>
      </c>
      <c r="B10" s="84" t="s">
        <v>546</v>
      </c>
      <c r="C10" s="89">
        <v>0</v>
      </c>
      <c r="D10" s="89">
        <v>0</v>
      </c>
    </row>
    <row r="11" spans="1:5" x14ac:dyDescent="0.2">
      <c r="A11" s="88">
        <v>1114</v>
      </c>
      <c r="B11" s="84" t="s">
        <v>251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252</v>
      </c>
      <c r="C12" s="89">
        <v>1867730.6</v>
      </c>
      <c r="D12" s="89">
        <v>4503210.92</v>
      </c>
    </row>
    <row r="13" spans="1:5" x14ac:dyDescent="0.2">
      <c r="A13" s="88">
        <v>1116</v>
      </c>
      <c r="B13" s="84" t="s">
        <v>547</v>
      </c>
      <c r="C13" s="89">
        <v>1600</v>
      </c>
      <c r="D13" s="89">
        <v>1600</v>
      </c>
    </row>
    <row r="14" spans="1:5" x14ac:dyDescent="0.2">
      <c r="A14" s="88">
        <v>1119</v>
      </c>
      <c r="B14" s="84" t="s">
        <v>548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549</v>
      </c>
      <c r="C15" s="89">
        <f>SUM(C8:C14)</f>
        <v>41023990.190000005</v>
      </c>
      <c r="D15" s="89">
        <f>SUM(D8:D14)</f>
        <v>15528724.23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550</v>
      </c>
      <c r="E19" s="87" t="s">
        <v>227</v>
      </c>
    </row>
    <row r="20" spans="1:5" x14ac:dyDescent="0.2">
      <c r="A20" s="88">
        <v>1230</v>
      </c>
      <c r="B20" s="84" t="s">
        <v>285</v>
      </c>
      <c r="C20" s="89">
        <f>SUM(C21:C27)</f>
        <v>127929300.48</v>
      </c>
    </row>
    <row r="21" spans="1:5" x14ac:dyDescent="0.2">
      <c r="A21" s="88">
        <v>1231</v>
      </c>
      <c r="B21" s="84" t="s">
        <v>286</v>
      </c>
      <c r="C21" s="89">
        <v>1282000</v>
      </c>
    </row>
    <row r="22" spans="1:5" x14ac:dyDescent="0.2">
      <c r="A22" s="88">
        <v>1232</v>
      </c>
      <c r="B22" s="84" t="s">
        <v>287</v>
      </c>
      <c r="C22" s="89">
        <v>0</v>
      </c>
    </row>
    <row r="23" spans="1:5" x14ac:dyDescent="0.2">
      <c r="A23" s="88">
        <v>1233</v>
      </c>
      <c r="B23" s="84" t="s">
        <v>288</v>
      </c>
      <c r="C23" s="89">
        <v>0</v>
      </c>
    </row>
    <row r="24" spans="1:5" x14ac:dyDescent="0.2">
      <c r="A24" s="88">
        <v>1234</v>
      </c>
      <c r="B24" s="84" t="s">
        <v>289</v>
      </c>
      <c r="C24" s="89">
        <v>0</v>
      </c>
    </row>
    <row r="25" spans="1:5" x14ac:dyDescent="0.2">
      <c r="A25" s="88">
        <v>1235</v>
      </c>
      <c r="B25" s="84" t="s">
        <v>290</v>
      </c>
      <c r="C25" s="89">
        <v>122859523.95</v>
      </c>
    </row>
    <row r="26" spans="1:5" x14ac:dyDescent="0.2">
      <c r="A26" s="88">
        <v>1236</v>
      </c>
      <c r="B26" s="84" t="s">
        <v>291</v>
      </c>
      <c r="C26" s="89">
        <v>3787776.53</v>
      </c>
    </row>
    <row r="27" spans="1:5" x14ac:dyDescent="0.2">
      <c r="A27" s="88">
        <v>1239</v>
      </c>
      <c r="B27" s="84" t="s">
        <v>292</v>
      </c>
      <c r="C27" s="89">
        <v>0</v>
      </c>
    </row>
    <row r="28" spans="1:5" x14ac:dyDescent="0.2">
      <c r="A28" s="88">
        <v>1240</v>
      </c>
      <c r="B28" s="84" t="s">
        <v>293</v>
      </c>
      <c r="C28" s="89">
        <f>SUM(C29:C36)</f>
        <v>28331082.399999999</v>
      </c>
    </row>
    <row r="29" spans="1:5" x14ac:dyDescent="0.2">
      <c r="A29" s="88">
        <v>1241</v>
      </c>
      <c r="B29" s="84" t="s">
        <v>294</v>
      </c>
      <c r="C29" s="89">
        <v>5096405.8899999997</v>
      </c>
    </row>
    <row r="30" spans="1:5" x14ac:dyDescent="0.2">
      <c r="A30" s="88">
        <v>1242</v>
      </c>
      <c r="B30" s="84" t="s">
        <v>295</v>
      </c>
      <c r="C30" s="89">
        <v>668271.57999999996</v>
      </c>
    </row>
    <row r="31" spans="1:5" x14ac:dyDescent="0.2">
      <c r="A31" s="88">
        <v>1243</v>
      </c>
      <c r="B31" s="84" t="s">
        <v>296</v>
      </c>
      <c r="C31" s="89">
        <v>0</v>
      </c>
    </row>
    <row r="32" spans="1:5" x14ac:dyDescent="0.2">
      <c r="A32" s="88">
        <v>1244</v>
      </c>
      <c r="B32" s="84" t="s">
        <v>297</v>
      </c>
      <c r="C32" s="89">
        <v>15819502.32</v>
      </c>
    </row>
    <row r="33" spans="1:5" x14ac:dyDescent="0.2">
      <c r="A33" s="88">
        <v>1245</v>
      </c>
      <c r="B33" s="84" t="s">
        <v>298</v>
      </c>
      <c r="C33" s="89">
        <v>0</v>
      </c>
    </row>
    <row r="34" spans="1:5" x14ac:dyDescent="0.2">
      <c r="A34" s="88">
        <v>1246</v>
      </c>
      <c r="B34" s="84" t="s">
        <v>299</v>
      </c>
      <c r="C34" s="89">
        <v>6438703.6100000003</v>
      </c>
    </row>
    <row r="35" spans="1:5" x14ac:dyDescent="0.2">
      <c r="A35" s="88">
        <v>1247</v>
      </c>
      <c r="B35" s="84" t="s">
        <v>300</v>
      </c>
      <c r="C35" s="89">
        <v>302749</v>
      </c>
    </row>
    <row r="36" spans="1:5" x14ac:dyDescent="0.2">
      <c r="A36" s="88">
        <v>1248</v>
      </c>
      <c r="B36" s="84" t="s">
        <v>301</v>
      </c>
      <c r="C36" s="89">
        <v>5450</v>
      </c>
    </row>
    <row r="37" spans="1:5" x14ac:dyDescent="0.2">
      <c r="A37" s="88">
        <v>1250</v>
      </c>
      <c r="B37" s="84" t="s">
        <v>303</v>
      </c>
      <c r="C37" s="89">
        <f>SUM(C38:C42)</f>
        <v>881934</v>
      </c>
    </row>
    <row r="38" spans="1:5" x14ac:dyDescent="0.2">
      <c r="A38" s="88">
        <v>1251</v>
      </c>
      <c r="B38" s="84" t="s">
        <v>304</v>
      </c>
      <c r="C38" s="89">
        <v>330600</v>
      </c>
    </row>
    <row r="39" spans="1:5" x14ac:dyDescent="0.2">
      <c r="A39" s="88">
        <v>1252</v>
      </c>
      <c r="B39" s="84" t="s">
        <v>305</v>
      </c>
      <c r="C39" s="89">
        <v>0</v>
      </c>
    </row>
    <row r="40" spans="1:5" x14ac:dyDescent="0.2">
      <c r="A40" s="88">
        <v>1253</v>
      </c>
      <c r="B40" s="84" t="s">
        <v>306</v>
      </c>
      <c r="C40" s="89">
        <v>0</v>
      </c>
    </row>
    <row r="41" spans="1:5" x14ac:dyDescent="0.2">
      <c r="A41" s="88">
        <v>1254</v>
      </c>
      <c r="B41" s="84" t="s">
        <v>307</v>
      </c>
      <c r="C41" s="89">
        <v>551334</v>
      </c>
    </row>
    <row r="42" spans="1:5" x14ac:dyDescent="0.2">
      <c r="A42" s="88">
        <v>1259</v>
      </c>
      <c r="B42" s="84" t="s">
        <v>308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496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497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498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499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500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501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502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503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504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505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506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507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508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509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510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511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512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513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513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514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514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515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516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517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518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519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520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413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521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522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523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524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2019-02-13T21:19:08Z</cp:lastPrinted>
  <dcterms:created xsi:type="dcterms:W3CDTF">2012-12-11T20:36:24Z</dcterms:created>
  <dcterms:modified xsi:type="dcterms:W3CDTF">2019-10-17T18:47:25Z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